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'Лист1'!$A$1:$P$27</definedName>
  </definedNames>
  <calcPr fullCalcOnLoad="1"/>
</workbook>
</file>

<file path=xl/sharedStrings.xml><?xml version="1.0" encoding="utf-8"?>
<sst xmlns="http://schemas.openxmlformats.org/spreadsheetml/2006/main" count="37" uniqueCount="27">
  <si>
    <t>Затверджую: міський голова</t>
  </si>
  <si>
    <t>С.К.Нігай</t>
  </si>
  <si>
    <t>Ліміти</t>
  </si>
  <si>
    <t>по Апостолівській міській раді ЗВЕДЕНИЙ</t>
  </si>
  <si>
    <t>КЕКВ</t>
  </si>
  <si>
    <t>Одиниця виміру</t>
  </si>
  <si>
    <t xml:space="preserve">Площа </t>
  </si>
  <si>
    <t>січень</t>
  </si>
  <si>
    <t>лютий</t>
  </si>
  <si>
    <t>березень</t>
  </si>
  <si>
    <t>квітень</t>
  </si>
  <si>
    <t>жовтень</t>
  </si>
  <si>
    <t>листопад</t>
  </si>
  <si>
    <t>грудень</t>
  </si>
  <si>
    <t>Всього</t>
  </si>
  <si>
    <t>ГКал</t>
  </si>
  <si>
    <t>Гривні</t>
  </si>
  <si>
    <t>Дитяча бібліотека</t>
  </si>
  <si>
    <t>ВСЬОГО</t>
  </si>
  <si>
    <t>Начальник фінансово-економічного відділу</t>
  </si>
  <si>
    <t>Н.В.Осипенко</t>
  </si>
  <si>
    <t>Районна бібліотека</t>
  </si>
  <si>
    <t>1 ГКал=2379,55</t>
  </si>
  <si>
    <t>210150 Управління</t>
  </si>
  <si>
    <t>0214030 Бібліотеки</t>
  </si>
  <si>
    <t xml:space="preserve">0214040 Музей </t>
  </si>
  <si>
    <t>використання бюджетних асигнувань на опалення на 2019 рік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</si>
</sst>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75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workbookViewId="0" topLeftCell="A1">
      <selection activeCell="Q20" sqref="Q20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7.625" style="0" customWidth="1"/>
    <col min="4" max="4" width="10.75390625" style="0" customWidth="1"/>
    <col min="5" max="5" width="7.375" style="0" customWidth="1"/>
    <col min="6" max="6" width="12.25390625" style="0" customWidth="1"/>
    <col min="7" max="7" width="13.125" style="0" bestFit="1" customWidth="1"/>
    <col min="8" max="8" width="11.125" style="0" customWidth="1"/>
    <col min="9" max="9" width="9.75390625" style="0" customWidth="1"/>
    <col min="10" max="10" width="10.625" style="0" customWidth="1"/>
    <col min="11" max="11" width="11.125" style="0" customWidth="1"/>
    <col min="12" max="12" width="9.625" style="0" bestFit="1" customWidth="1"/>
    <col min="13" max="13" width="11.875" style="0" customWidth="1"/>
    <col min="14" max="14" width="0.12890625" style="0" customWidth="1"/>
    <col min="15" max="15" width="9.625" style="0" bestFit="1" customWidth="1"/>
  </cols>
  <sheetData>
    <row r="1" ht="12.75">
      <c r="M1" t="s">
        <v>0</v>
      </c>
    </row>
    <row r="2" spans="13:15" ht="12.75">
      <c r="M2" s="1"/>
      <c r="N2" s="1"/>
      <c r="O2" t="s">
        <v>1</v>
      </c>
    </row>
    <row r="3" spans="1:16" ht="15.7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.75" customHeight="1">
      <c r="A4" s="15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9" spans="2:14" ht="31.5">
      <c r="B9" s="2" t="s">
        <v>22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  <c r="M9" s="7" t="s">
        <v>14</v>
      </c>
      <c r="N9" s="8"/>
    </row>
    <row r="10" spans="2:14" ht="31.5">
      <c r="B10" s="3" t="s">
        <v>23</v>
      </c>
      <c r="C10" s="14">
        <v>2271</v>
      </c>
      <c r="D10" s="2" t="s">
        <v>15</v>
      </c>
      <c r="E10" s="2"/>
      <c r="F10" s="2">
        <v>40</v>
      </c>
      <c r="G10" s="2">
        <v>35</v>
      </c>
      <c r="H10" s="2">
        <v>25</v>
      </c>
      <c r="I10" s="2">
        <v>15</v>
      </c>
      <c r="J10" s="2">
        <v>25</v>
      </c>
      <c r="K10" s="2">
        <v>25</v>
      </c>
      <c r="L10" s="2">
        <v>25</v>
      </c>
      <c r="M10" s="7">
        <f>F10+G10+H10+I10+J10+K10+L10</f>
        <v>190</v>
      </c>
      <c r="N10" s="9"/>
    </row>
    <row r="11" spans="2:14" ht="15.75">
      <c r="B11" s="2"/>
      <c r="C11" s="14"/>
      <c r="D11" s="2" t="s">
        <v>16</v>
      </c>
      <c r="E11" s="2"/>
      <c r="F11" s="16">
        <f>2183.08*1.09*40</f>
        <v>95182.288</v>
      </c>
      <c r="G11" s="16">
        <f>2183.08*1.09*35</f>
        <v>83284.50200000001</v>
      </c>
      <c r="H11" s="16">
        <f>2183.08*1.09*25</f>
        <v>59488.93000000001</v>
      </c>
      <c r="I11" s="16">
        <f>2183.08*1.09*15</f>
        <v>35693.358</v>
      </c>
      <c r="J11" s="16">
        <f>2183.08*1.09*25</f>
        <v>59488.93000000001</v>
      </c>
      <c r="K11" s="16">
        <f>2183.08*1.09*25</f>
        <v>59488.93000000001</v>
      </c>
      <c r="L11" s="16">
        <f>2183.08*1.09*25</f>
        <v>59488.93000000001</v>
      </c>
      <c r="M11" s="17">
        <f>F11+G11+H11+I11+J11+K11+L11</f>
        <v>452115.868</v>
      </c>
      <c r="N11" s="8"/>
    </row>
    <row r="12" spans="2:14" ht="30.75" customHeight="1">
      <c r="B12" s="3" t="s">
        <v>24</v>
      </c>
      <c r="C12" s="14">
        <v>2271</v>
      </c>
      <c r="D12" s="2" t="s">
        <v>15</v>
      </c>
      <c r="E12" s="2"/>
      <c r="F12" s="2">
        <f>F14+F16</f>
        <v>23</v>
      </c>
      <c r="G12" s="2">
        <f>G14+G16</f>
        <v>22</v>
      </c>
      <c r="H12" s="2">
        <f>H14+H16</f>
        <v>20</v>
      </c>
      <c r="I12" s="2"/>
      <c r="J12" s="2">
        <f>J14+J16</f>
        <v>20</v>
      </c>
      <c r="K12" s="2">
        <f>K14+K16</f>
        <v>20</v>
      </c>
      <c r="L12" s="2">
        <v>20</v>
      </c>
      <c r="M12" s="10">
        <f>M14+M16</f>
        <v>125</v>
      </c>
      <c r="N12" s="8"/>
    </row>
    <row r="13" spans="2:15" ht="15.75">
      <c r="B13" s="2"/>
      <c r="C13" s="14"/>
      <c r="D13" s="2" t="s">
        <v>16</v>
      </c>
      <c r="E13" s="2"/>
      <c r="F13" s="16">
        <f>2183.08*1.09*23</f>
        <v>54729.8156</v>
      </c>
      <c r="G13" s="16">
        <f>2183.08*1.09*22</f>
        <v>52350.258400000006</v>
      </c>
      <c r="H13" s="16">
        <f>2183.08*1.09*20</f>
        <v>47591.144</v>
      </c>
      <c r="I13" s="2">
        <f>I15+I17</f>
        <v>0</v>
      </c>
      <c r="J13" s="16">
        <f>2183.08*1.09*20</f>
        <v>47591.144</v>
      </c>
      <c r="K13" s="16">
        <f>2183.08*1.09*20</f>
        <v>47591.144</v>
      </c>
      <c r="L13" s="16">
        <f>2183.08*1.09*20</f>
        <v>47591.144</v>
      </c>
      <c r="M13" s="17">
        <f>M15+M17</f>
        <v>297445</v>
      </c>
      <c r="N13" s="9"/>
      <c r="O13" s="11"/>
    </row>
    <row r="14" spans="2:14" ht="30.75" customHeight="1">
      <c r="B14" s="3" t="s">
        <v>21</v>
      </c>
      <c r="C14" s="14">
        <v>2271</v>
      </c>
      <c r="D14" s="2" t="s">
        <v>15</v>
      </c>
      <c r="E14" s="2"/>
      <c r="F14" s="2">
        <v>11.5</v>
      </c>
      <c r="G14" s="2">
        <v>11</v>
      </c>
      <c r="H14" s="2">
        <v>10</v>
      </c>
      <c r="I14" s="2"/>
      <c r="J14" s="2">
        <v>10</v>
      </c>
      <c r="K14" s="2">
        <v>10</v>
      </c>
      <c r="L14" s="2">
        <v>10</v>
      </c>
      <c r="M14" s="7">
        <f>F14+G14+H14+J14+K14+L14</f>
        <v>62.5</v>
      </c>
      <c r="N14" s="8"/>
    </row>
    <row r="15" spans="2:15" ht="15.75">
      <c r="B15" s="2"/>
      <c r="C15" s="14"/>
      <c r="D15" s="2" t="s">
        <v>16</v>
      </c>
      <c r="E15" s="2"/>
      <c r="F15" s="16">
        <f>2183.08*1.09*11.5</f>
        <v>27364.9078</v>
      </c>
      <c r="G15" s="16">
        <f>2183.08*1.09*11</f>
        <v>26175.129200000003</v>
      </c>
      <c r="H15" s="16">
        <f>2183.08*1.09*10</f>
        <v>23795.572</v>
      </c>
      <c r="I15" s="2"/>
      <c r="J15" s="16">
        <f>2183.08*1.09*10</f>
        <v>23795.572</v>
      </c>
      <c r="K15" s="16">
        <f>2183.08*1.09*10</f>
        <v>23795.572</v>
      </c>
      <c r="L15" s="16">
        <f>2183.08*1.09*10</f>
        <v>23795.572</v>
      </c>
      <c r="M15" s="17">
        <v>148722.5</v>
      </c>
      <c r="N15" s="8"/>
      <c r="O15" s="11"/>
    </row>
    <row r="16" spans="2:14" ht="30.75" customHeight="1">
      <c r="B16" s="3" t="s">
        <v>17</v>
      </c>
      <c r="C16" s="14">
        <v>2271</v>
      </c>
      <c r="D16" s="2" t="s">
        <v>15</v>
      </c>
      <c r="E16" s="2"/>
      <c r="F16" s="2">
        <v>11.5</v>
      </c>
      <c r="G16" s="2">
        <v>11</v>
      </c>
      <c r="H16" s="2">
        <v>10</v>
      </c>
      <c r="I16" s="2"/>
      <c r="J16" s="2">
        <v>10</v>
      </c>
      <c r="K16" s="2">
        <v>10</v>
      </c>
      <c r="L16" s="2">
        <v>10</v>
      </c>
      <c r="M16" s="7">
        <f>F16+G16+H16+J16+K16+L16</f>
        <v>62.5</v>
      </c>
      <c r="N16" s="8"/>
    </row>
    <row r="17" spans="2:15" ht="15.75">
      <c r="B17" s="2"/>
      <c r="C17" s="14"/>
      <c r="D17" s="2" t="s">
        <v>16</v>
      </c>
      <c r="E17" s="2"/>
      <c r="F17" s="16">
        <f>2183.08*1.09*11.5</f>
        <v>27364.9078</v>
      </c>
      <c r="G17" s="16">
        <f>2183.08*1.09*11</f>
        <v>26175.129200000003</v>
      </c>
      <c r="H17" s="16">
        <f>2183.08*1.09*10</f>
        <v>23795.572</v>
      </c>
      <c r="I17" s="2"/>
      <c r="J17" s="16">
        <f>2183.08*1.09*10</f>
        <v>23795.572</v>
      </c>
      <c r="K17" s="16">
        <f>2183.08*1.09*10</f>
        <v>23795.572</v>
      </c>
      <c r="L17" s="16">
        <f>2183.08*1.09*10</f>
        <v>23795.572</v>
      </c>
      <c r="M17" s="17">
        <v>148722.5</v>
      </c>
      <c r="N17" s="8"/>
      <c r="O17" s="13"/>
    </row>
    <row r="18" spans="2:14" ht="15.75">
      <c r="B18" s="3" t="s">
        <v>25</v>
      </c>
      <c r="C18" s="14">
        <v>2271</v>
      </c>
      <c r="D18" s="2" t="s">
        <v>15</v>
      </c>
      <c r="E18" s="2"/>
      <c r="F18" s="2">
        <v>4</v>
      </c>
      <c r="G18" s="2">
        <v>5</v>
      </c>
      <c r="H18" s="2">
        <v>3</v>
      </c>
      <c r="I18" s="2"/>
      <c r="J18" s="2">
        <v>3</v>
      </c>
      <c r="K18" s="2">
        <v>3</v>
      </c>
      <c r="L18" s="2">
        <v>4</v>
      </c>
      <c r="M18" s="7">
        <f>F18+G18+H18+J18+K18+L18</f>
        <v>22</v>
      </c>
      <c r="N18" s="8"/>
    </row>
    <row r="19" spans="2:15" ht="15.75">
      <c r="B19" s="2"/>
      <c r="C19" s="14"/>
      <c r="D19" s="2" t="s">
        <v>16</v>
      </c>
      <c r="E19" s="2"/>
      <c r="F19" s="16">
        <f>2183.08*1.09*4</f>
        <v>9518.2288</v>
      </c>
      <c r="G19" s="16">
        <f>2183.08*1.09*5</f>
        <v>11897.786</v>
      </c>
      <c r="H19" s="16">
        <f>2183.08*1.09*3</f>
        <v>7138.671600000001</v>
      </c>
      <c r="I19" s="12"/>
      <c r="J19" s="16">
        <f>2183.08*1.09*3</f>
        <v>7138.671600000001</v>
      </c>
      <c r="K19" s="16">
        <f>2183.08*1.09*3</f>
        <v>7138.671600000001</v>
      </c>
      <c r="L19" s="16">
        <f>2183.08*1.09*4</f>
        <v>9518.2288</v>
      </c>
      <c r="M19" s="17">
        <v>52350</v>
      </c>
      <c r="N19" s="8"/>
      <c r="O19" s="13"/>
    </row>
    <row r="20" spans="2:14" ht="15.75">
      <c r="B20" s="3" t="s">
        <v>18</v>
      </c>
      <c r="C20" s="14">
        <v>2271</v>
      </c>
      <c r="D20" s="2" t="s">
        <v>15</v>
      </c>
      <c r="E20" s="2"/>
      <c r="F20" s="2">
        <f>F10+F12+F18</f>
        <v>67</v>
      </c>
      <c r="G20" s="2">
        <f aca="true" t="shared" si="0" ref="G20:M20">G10+G12+G18</f>
        <v>62</v>
      </c>
      <c r="H20" s="2">
        <f t="shared" si="0"/>
        <v>48</v>
      </c>
      <c r="I20" s="2">
        <f t="shared" si="0"/>
        <v>15</v>
      </c>
      <c r="J20" s="2">
        <f t="shared" si="0"/>
        <v>48</v>
      </c>
      <c r="K20" s="2">
        <f t="shared" si="0"/>
        <v>48</v>
      </c>
      <c r="L20" s="2">
        <f t="shared" si="0"/>
        <v>49</v>
      </c>
      <c r="M20" s="7">
        <f t="shared" si="0"/>
        <v>337</v>
      </c>
      <c r="N20" s="8"/>
    </row>
    <row r="21" spans="2:14" ht="15.75">
      <c r="B21" s="2"/>
      <c r="C21" s="14"/>
      <c r="D21" s="2" t="s">
        <v>16</v>
      </c>
      <c r="E21" s="2"/>
      <c r="F21" s="16">
        <f>F11+F13+F19</f>
        <v>159430.3324</v>
      </c>
      <c r="G21" s="16">
        <f aca="true" t="shared" si="1" ref="G21:M21">G11+G13+G19</f>
        <v>147532.54640000002</v>
      </c>
      <c r="H21" s="16">
        <f t="shared" si="1"/>
        <v>114218.74560000001</v>
      </c>
      <c r="I21" s="16">
        <f t="shared" si="1"/>
        <v>35693.358</v>
      </c>
      <c r="J21" s="16">
        <f t="shared" si="1"/>
        <v>114218.74560000001</v>
      </c>
      <c r="K21" s="16">
        <f t="shared" si="1"/>
        <v>114218.74560000001</v>
      </c>
      <c r="L21" s="2">
        <f t="shared" si="1"/>
        <v>116598.3028</v>
      </c>
      <c r="M21" s="17">
        <f t="shared" si="1"/>
        <v>801910.868</v>
      </c>
      <c r="N21" s="9"/>
    </row>
    <row r="22" ht="15.75">
      <c r="B22" s="4"/>
    </row>
    <row r="23" spans="12:16" ht="15">
      <c r="L23" s="6"/>
      <c r="M23" s="19"/>
      <c r="N23" s="19"/>
      <c r="O23" s="19"/>
      <c r="P23" s="18"/>
    </row>
    <row r="24" spans="4:12" ht="15.75">
      <c r="D24" s="4" t="s">
        <v>19</v>
      </c>
      <c r="E24" s="4"/>
      <c r="F24" s="4"/>
      <c r="K24" s="5" t="s">
        <v>20</v>
      </c>
      <c r="L24" s="5"/>
    </row>
    <row r="26" spans="13:16" ht="12.75">
      <c r="M26" s="20"/>
      <c r="N26" s="18"/>
      <c r="O26" s="18"/>
      <c r="P26" s="18"/>
    </row>
  </sheetData>
  <sheetProtection selectLockedCells="1" selectUnlockedCells="1"/>
  <mergeCells count="9">
    <mergeCell ref="C16:C17"/>
    <mergeCell ref="C18:C19"/>
    <mergeCell ref="C20:C21"/>
    <mergeCell ref="A3:P3"/>
    <mergeCell ref="A4:P4"/>
    <mergeCell ref="A5:P5"/>
    <mergeCell ref="C10:C11"/>
    <mergeCell ref="C12:C13"/>
    <mergeCell ref="C14:C15"/>
  </mergeCells>
  <printOptions/>
  <pageMargins left="0.1701388888888889" right="0.1701388888888889" top="0.9840277777777777" bottom="0.9840277777777777" header="0.5118055555555555" footer="0.511805555555555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2017-12-15T06:29:49Z</cp:lastPrinted>
  <dcterms:created xsi:type="dcterms:W3CDTF">2016-04-13T13:08:03Z</dcterms:created>
  <dcterms:modified xsi:type="dcterms:W3CDTF">2018-11-20T11:23:38Z</dcterms:modified>
  <cp:category/>
  <cp:version/>
  <cp:contentType/>
  <cp:contentStatus/>
</cp:coreProperties>
</file>