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6085" windowHeight="10815"/>
  </bookViews>
  <sheets>
    <sheet name="додаток_2020-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A50">[1]Пер!$N$34</definedName>
    <definedName name="____________A51">[1]Пер!$N$33</definedName>
    <definedName name="____________HAV80" localSheetId="0">#REF!</definedName>
    <definedName name="____________HAV80">#REF!</definedName>
    <definedName name="____________mes09" localSheetId="0">#REF!</definedName>
    <definedName name="____________mes09">#REF!</definedName>
    <definedName name="____________Mes1" localSheetId="0">#REF!</definedName>
    <definedName name="____________Mes1">#REF!</definedName>
    <definedName name="____________Mes2" localSheetId="0">#REF!</definedName>
    <definedName name="____________Mes2">#REF!</definedName>
    <definedName name="____________NS80" localSheetId="0">#REF!</definedName>
    <definedName name="____________NS80">#REF!</definedName>
    <definedName name="____________PCH3" localSheetId="0">#REF!</definedName>
    <definedName name="____________PCH3">#REF!</definedName>
    <definedName name="____________PV3" localSheetId="0">#REF!</definedName>
    <definedName name="____________PV3">#REF!</definedName>
    <definedName name="___________A50">[2]Пер!$N$34</definedName>
    <definedName name="___________A51">[2]Пер!$N$33</definedName>
    <definedName name="___________HAV80" localSheetId="0">#REF!</definedName>
    <definedName name="___________HAV80">#REF!</definedName>
    <definedName name="___________mes09" localSheetId="0">#REF!</definedName>
    <definedName name="___________mes09">#REF!</definedName>
    <definedName name="___________Mes1" localSheetId="0">#REF!</definedName>
    <definedName name="___________Mes1">#REF!</definedName>
    <definedName name="___________Mes2" localSheetId="0">#REF!</definedName>
    <definedName name="___________Mes2">#REF!</definedName>
    <definedName name="___________NS80" localSheetId="0">#REF!</definedName>
    <definedName name="___________NS80">#REF!</definedName>
    <definedName name="___________PCH3" localSheetId="0">#REF!</definedName>
    <definedName name="___________PCH3">#REF!</definedName>
    <definedName name="___________PV3" localSheetId="0">#REF!</definedName>
    <definedName name="___________PV3">#REF!</definedName>
    <definedName name="__________A50">[2]Пер!$N$34</definedName>
    <definedName name="__________A51">[2]Пер!$N$33</definedName>
    <definedName name="__________HAV80" localSheetId="0">#REF!</definedName>
    <definedName name="__________HAV80">#REF!</definedName>
    <definedName name="__________mes09" localSheetId="0">#REF!</definedName>
    <definedName name="__________mes09">#REF!</definedName>
    <definedName name="__________Mes1" localSheetId="0">#REF!</definedName>
    <definedName name="__________Mes1">#REF!</definedName>
    <definedName name="__________Mes2" localSheetId="0">#REF!</definedName>
    <definedName name="__________Mes2">#REF!</definedName>
    <definedName name="__________NS80" localSheetId="0">#REF!</definedName>
    <definedName name="__________NS80">#REF!</definedName>
    <definedName name="__________PCH3" localSheetId="0">#REF!</definedName>
    <definedName name="__________PCH3">#REF!</definedName>
    <definedName name="__________PV3" localSheetId="0">#REF!</definedName>
    <definedName name="__________PV3">#REF!</definedName>
    <definedName name="_________A50">[3]Пер!$N$34</definedName>
    <definedName name="_________A51">[3]Пер!$N$33</definedName>
    <definedName name="_________HAV80" localSheetId="0">#REF!</definedName>
    <definedName name="_________HAV80">#REF!</definedName>
    <definedName name="_________mes09" localSheetId="0">#REF!</definedName>
    <definedName name="_________mes09">#REF!</definedName>
    <definedName name="_________Mes1" localSheetId="0">#REF!</definedName>
    <definedName name="_________Mes1">#REF!</definedName>
    <definedName name="_________Mes2" localSheetId="0">#REF!</definedName>
    <definedName name="_________Mes2">#REF!</definedName>
    <definedName name="_________NS80" localSheetId="0">#REF!</definedName>
    <definedName name="_________NS80">#REF!</definedName>
    <definedName name="_________PCH3" localSheetId="0">#REF!</definedName>
    <definedName name="_________PCH3">#REF!</definedName>
    <definedName name="_________PV3" localSheetId="0">#REF!</definedName>
    <definedName name="_________PV3">#REF!</definedName>
    <definedName name="________A50">[3]Пер!$N$34</definedName>
    <definedName name="________A51">[3]Пер!$N$33</definedName>
    <definedName name="________HAV80" localSheetId="0">#REF!</definedName>
    <definedName name="________HAV80">#REF!</definedName>
    <definedName name="________mes09" localSheetId="0">#REF!</definedName>
    <definedName name="________mes09">#REF!</definedName>
    <definedName name="________Mes1" localSheetId="0">#REF!</definedName>
    <definedName name="________Mes1">#REF!</definedName>
    <definedName name="________Mes2" localSheetId="0">#REF!</definedName>
    <definedName name="________Mes2">#REF!</definedName>
    <definedName name="________NS80" localSheetId="0">#REF!</definedName>
    <definedName name="________NS80">#REF!</definedName>
    <definedName name="________PCH3" localSheetId="0">#REF!</definedName>
    <definedName name="________PCH3">#REF!</definedName>
    <definedName name="________PV3" localSheetId="0">#REF!</definedName>
    <definedName name="________PV3">#REF!</definedName>
    <definedName name="_______A50">[3]Пер!$N$34</definedName>
    <definedName name="_______A51">[3]Пер!$N$33</definedName>
    <definedName name="_______HAV80" localSheetId="0">#REF!</definedName>
    <definedName name="_______HAV80">#REF!</definedName>
    <definedName name="_______mes09" localSheetId="0">#REF!</definedName>
    <definedName name="_______mes09">#REF!</definedName>
    <definedName name="_______Mes1" localSheetId="0">#REF!</definedName>
    <definedName name="_______Mes1">#REF!</definedName>
    <definedName name="_______Mes2" localSheetId="0">#REF!</definedName>
    <definedName name="_______Mes2">#REF!</definedName>
    <definedName name="_______NS80" localSheetId="0">#REF!</definedName>
    <definedName name="_______NS80">#REF!</definedName>
    <definedName name="_______PCH3" localSheetId="0">#REF!</definedName>
    <definedName name="_______PCH3">#REF!</definedName>
    <definedName name="_______PV3" localSheetId="0">#REF!</definedName>
    <definedName name="_______PV3">#REF!</definedName>
    <definedName name="______A50">[3]Пер!$N$34</definedName>
    <definedName name="______A51">[3]Пер!$N$33</definedName>
    <definedName name="______HAV80" localSheetId="0">#REF!</definedName>
    <definedName name="______HAV80">#REF!</definedName>
    <definedName name="______mes09" localSheetId="0">#REF!</definedName>
    <definedName name="______mes09">#REF!</definedName>
    <definedName name="______Mes1" localSheetId="0">#REF!</definedName>
    <definedName name="______Mes1">#REF!</definedName>
    <definedName name="______Mes2" localSheetId="0">#REF!</definedName>
    <definedName name="______Mes2">#REF!</definedName>
    <definedName name="______NS80" localSheetId="0">#REF!</definedName>
    <definedName name="______NS80">#REF!</definedName>
    <definedName name="______PCH3" localSheetId="0">#REF!</definedName>
    <definedName name="______PCH3">#REF!</definedName>
    <definedName name="______PV3" localSheetId="0">#REF!</definedName>
    <definedName name="______PV3">#REF!</definedName>
    <definedName name="_____A50">[3]Пер!$N$34</definedName>
    <definedName name="_____A51">[3]Пер!$N$33</definedName>
    <definedName name="_____d2" localSheetId="0">#REF!</definedName>
    <definedName name="_____d2">#REF!</definedName>
    <definedName name="_____dod44">[3]Пер!$N$34</definedName>
    <definedName name="_____HAV80" localSheetId="0">#REF!</definedName>
    <definedName name="_____HAV80">#REF!</definedName>
    <definedName name="_____mes09" localSheetId="0">#REF!</definedName>
    <definedName name="_____mes09">#REF!</definedName>
    <definedName name="_____Mes1" localSheetId="0">#REF!</definedName>
    <definedName name="_____Mes1">#REF!</definedName>
    <definedName name="_____Mes2" localSheetId="0">#REF!</definedName>
    <definedName name="_____Mes2">#REF!</definedName>
    <definedName name="_____NS80" localSheetId="0">#REF!</definedName>
    <definedName name="_____NS80">#REF!</definedName>
    <definedName name="_____PCH3" localSheetId="0">#REF!</definedName>
    <definedName name="_____PCH3">#REF!</definedName>
    <definedName name="_____PV3" localSheetId="0">#REF!</definedName>
    <definedName name="_____PV3">#REF!</definedName>
    <definedName name="____A50">[3]Пер!$N$34</definedName>
    <definedName name="____A51">[3]Пер!$N$33</definedName>
    <definedName name="____d2" localSheetId="0">#REF!</definedName>
    <definedName name="____d2">#REF!</definedName>
    <definedName name="____dod44">[3]Пер!$N$34</definedName>
    <definedName name="____HAV80" localSheetId="0">#REF!</definedName>
    <definedName name="____HAV80">#REF!</definedName>
    <definedName name="____mes09" localSheetId="0">#REF!</definedName>
    <definedName name="____mes09">#REF!</definedName>
    <definedName name="____Mes1" localSheetId="0">#REF!</definedName>
    <definedName name="____Mes1">#REF!</definedName>
    <definedName name="____Mes2" localSheetId="0">#REF!</definedName>
    <definedName name="____Mes2">#REF!</definedName>
    <definedName name="____NS80" localSheetId="0">#REF!</definedName>
    <definedName name="____NS80">#REF!</definedName>
    <definedName name="____PCH3" localSheetId="0">#REF!</definedName>
    <definedName name="____PCH3">#REF!</definedName>
    <definedName name="____PV3" localSheetId="0">#REF!</definedName>
    <definedName name="____PV3">#REF!</definedName>
    <definedName name="___A50">[4]Пер!$N$34</definedName>
    <definedName name="___A51">[4]Пер!$N$33</definedName>
    <definedName name="___d2" localSheetId="0">#REF!</definedName>
    <definedName name="___d2">#REF!</definedName>
    <definedName name="___dod4">[3]Пер!$N$34</definedName>
    <definedName name="___dod44">[3]Пер!$N$34</definedName>
    <definedName name="___HAV80" localSheetId="0">#REF!</definedName>
    <definedName name="___HAV80">#REF!</definedName>
    <definedName name="___mes09" localSheetId="0">#REF!</definedName>
    <definedName name="___mes09">#REF!</definedName>
    <definedName name="___Mes1" localSheetId="0">#REF!</definedName>
    <definedName name="___Mes1">#REF!</definedName>
    <definedName name="___Mes2" localSheetId="0">#REF!</definedName>
    <definedName name="___Mes2">#REF!</definedName>
    <definedName name="___NS80" localSheetId="0">#REF!</definedName>
    <definedName name="___NS80">#REF!</definedName>
    <definedName name="___PCH3" localSheetId="0">#REF!</definedName>
    <definedName name="___PCH3">#REF!</definedName>
    <definedName name="___PV3" localSheetId="0">#REF!</definedName>
    <definedName name="___PV3">#REF!</definedName>
    <definedName name="___T110100">'[5]110100:240603'!$R$8</definedName>
    <definedName name="__A50">[6]Пер!$N$34</definedName>
    <definedName name="__A51">[6]Пер!$N$33</definedName>
    <definedName name="__d2" localSheetId="0">#REF!</definedName>
    <definedName name="__d2">#REF!</definedName>
    <definedName name="__dod4">[3]Пер!$N$34</definedName>
    <definedName name="__dod44">[3]Пер!$N$34</definedName>
    <definedName name="__HAV80" localSheetId="0">#REF!</definedName>
    <definedName name="__HAV80">#REF!</definedName>
    <definedName name="__mes09" localSheetId="0">#REF!</definedName>
    <definedName name="__mes09">#REF!</definedName>
    <definedName name="__Mes1" localSheetId="0">#REF!</definedName>
    <definedName name="__Mes1">#REF!</definedName>
    <definedName name="__Mes2" localSheetId="0">#REF!</definedName>
    <definedName name="__Mes2">#REF!</definedName>
    <definedName name="__NS80" localSheetId="0">#REF!</definedName>
    <definedName name="__NS80">#REF!</definedName>
    <definedName name="__PCH3" localSheetId="0">#REF!</definedName>
    <definedName name="__PCH3">#REF!</definedName>
    <definedName name="__PV3" localSheetId="0">#REF!</definedName>
    <definedName name="__PV3">#REF!</definedName>
    <definedName name="__T110100">'[5]110100:240603'!$R$8</definedName>
    <definedName name="_123" localSheetId="0">#REF!</definedName>
    <definedName name="_123">#REF!</definedName>
    <definedName name="_A50">[6]Пер!$N$34</definedName>
    <definedName name="_A51">[6]Пер!$N$33</definedName>
    <definedName name="_d2" localSheetId="0">#REF!</definedName>
    <definedName name="_d2">#REF!</definedName>
    <definedName name="_dod4">[3]Пер!$N$34</definedName>
    <definedName name="_dod44">[3]Пер!$N$34</definedName>
    <definedName name="_FilterDatabase" localSheetId="0" hidden="1">#REF!</definedName>
    <definedName name="_FilterDatabase" hidden="1">#REF!</definedName>
    <definedName name="_HAV80" localSheetId="0">#REF!</definedName>
    <definedName name="_HAV80">#REF!</definedName>
    <definedName name="_mes09" localSheetId="0">#REF!</definedName>
    <definedName name="_mes09">#REF!</definedName>
    <definedName name="_Mes1" localSheetId="0">#REF!</definedName>
    <definedName name="_Mes1">#REF!</definedName>
    <definedName name="_Mes2" localSheetId="0">#REF!</definedName>
    <definedName name="_Mes2">#REF!</definedName>
    <definedName name="_NS80" localSheetId="0">#REF!</definedName>
    <definedName name="_NS80">#REF!</definedName>
    <definedName name="_PCH3" localSheetId="0">#REF!</definedName>
    <definedName name="_PCH3">#REF!</definedName>
    <definedName name="_PV3" localSheetId="0">#REF!</definedName>
    <definedName name="_PV3">#REF!</definedName>
    <definedName name="_T110100">'[5]110100:240603'!$R$8</definedName>
    <definedName name="_xlnm._FilterDatabase" localSheetId="0" hidden="1">'додаток_2020-2022'!#REF!</definedName>
    <definedName name="_xlnm._FilterDatabase" hidden="1">#N/A</definedName>
    <definedName name="add" localSheetId="0">#REF!</definedName>
    <definedName name="add">#REF!</definedName>
    <definedName name="AVT" localSheetId="0">#REF!</definedName>
    <definedName name="AVT">#REF!</definedName>
    <definedName name="BEC" localSheetId="0">#REF!</definedName>
    <definedName name="BEC">#REF!</definedName>
    <definedName name="DKS" localSheetId="0">#REF!</definedName>
    <definedName name="DKS">#REF!</definedName>
    <definedName name="dod" localSheetId="0">#REF!</definedName>
    <definedName name="dod">#REF!</definedName>
    <definedName name="dod_4" localSheetId="0">#REF!</definedName>
    <definedName name="dod_4">#REF!</definedName>
    <definedName name="dodat1">[3]Пер!$N$33</definedName>
    <definedName name="dodik" localSheetId="0">#REF!</definedName>
    <definedName name="dodik">#REF!</definedName>
    <definedName name="DON1KC" localSheetId="0">#REF!</definedName>
    <definedName name="DON1KC">#REF!</definedName>
    <definedName name="Dt" localSheetId="0">#REF!</definedName>
    <definedName name="Dt">#REF!</definedName>
    <definedName name="fg" localSheetId="0">#REF!</definedName>
    <definedName name="fg">#REF!</definedName>
    <definedName name="HAVSTJAG" localSheetId="0">#REF!</definedName>
    <definedName name="HAVSTJAG">#REF!</definedName>
    <definedName name="hg" localSheetId="0">#REF!</definedName>
    <definedName name="hg">#REF!</definedName>
    <definedName name="hhhh" localSheetId="0">#REF!</definedName>
    <definedName name="hhhh">#REF!</definedName>
    <definedName name="HKC" localSheetId="0">#REF!</definedName>
    <definedName name="HKC">#REF!</definedName>
    <definedName name="HSKC" localSheetId="0">#REF!</definedName>
    <definedName name="HSKC">#REF!</definedName>
    <definedName name="jhjhjhj" localSheetId="0">#REF!</definedName>
    <definedName name="jhjhjhj">#REF!</definedName>
    <definedName name="kj" localSheetId="0">#REF!</definedName>
    <definedName name="kj">#REF!</definedName>
    <definedName name="M">[3]Пер!$N$34</definedName>
    <definedName name="Mes" localSheetId="0">#REF!</definedName>
    <definedName name="Mes">#REF!</definedName>
    <definedName name="Mes_Txt" localSheetId="0">#REF!</definedName>
    <definedName name="Mes_Txt">#REF!</definedName>
    <definedName name="Mes_Txt2" localSheetId="0">#REF!</definedName>
    <definedName name="Mes_Txt2">#REF!</definedName>
    <definedName name="MTS">[7]Пер!$N$33</definedName>
    <definedName name="MTS_Txt" localSheetId="0">#REF!</definedName>
    <definedName name="MTS_Txt">#REF!</definedName>
    <definedName name="N">[3]Пер!$N$33</definedName>
    <definedName name="NAVDON" localSheetId="0">#REF!</definedName>
    <definedName name="NAVDON">#REF!</definedName>
    <definedName name="NDO" localSheetId="0">#REF!</definedName>
    <definedName name="NDO">#REF!</definedName>
    <definedName name="NK" localSheetId="0">#REF!</definedName>
    <definedName name="NK">#REF!</definedName>
    <definedName name="NKS" localSheetId="0">#REF!</definedName>
    <definedName name="NKS">#REF!</definedName>
    <definedName name="NST" localSheetId="0">#REF!</definedName>
    <definedName name="NST">#REF!</definedName>
    <definedName name="NSTS" localSheetId="0">#REF!</definedName>
    <definedName name="NSTS">#REF!</definedName>
    <definedName name="Obl_Reg">[8]reg!$B$1:$N$541</definedName>
    <definedName name="oblastja" localSheetId="0">#REF!</definedName>
    <definedName name="oblastja">#REF!</definedName>
    <definedName name="plat123_Запрос" localSheetId="0">#REF!</definedName>
    <definedName name="plat123_Запрос">#REF!</definedName>
    <definedName name="platniki" localSheetId="0">#REF!</definedName>
    <definedName name="platniki">#REF!</definedName>
    <definedName name="qqqq" localSheetId="0">#REF!</definedName>
    <definedName name="qqqq">#REF!</definedName>
    <definedName name="Recover">[9]Macro1!$A$168</definedName>
    <definedName name="RR_Txt" localSheetId="0">#REF!</definedName>
    <definedName name="RR_Txt">#REF!</definedName>
    <definedName name="TableName">"Dummy"</definedName>
    <definedName name="user">[3]Пер!$N$34</definedName>
    <definedName name="user1">[3]Пер!$N$33</definedName>
    <definedName name="zloch" localSheetId="0">#REF!</definedName>
    <definedName name="zloch">#REF!</definedName>
    <definedName name="ZmUpl" localSheetId="0">#REF!</definedName>
    <definedName name="ZmUpl">#REF!</definedName>
    <definedName name="_xlnm.Database" localSheetId="0">#REF!</definedName>
    <definedName name="_xlnm.Database">#REF!</definedName>
    <definedName name="Банк">'[10]Начни с меня'!$J$9</definedName>
    <definedName name="Банк_день">'[10]Начни с меня'!$F$9</definedName>
    <definedName name="Банк_день_березень">'[10]Начни с меня'!$F$12</definedName>
    <definedName name="Банк_день_вересень">'[10]Начни с меня'!$F$18</definedName>
    <definedName name="Банк_день_грудень">'[10]Начни с меня'!$F$21</definedName>
    <definedName name="Банк_день_жовтень">'[10]Начни с меня'!$F$19</definedName>
    <definedName name="Банк_день_квітень">'[10]Начни с меня'!$F$13</definedName>
    <definedName name="Банк_день_липень">'[10]Начни с меня'!$F$16</definedName>
    <definedName name="Банк_день_листопад">'[10]Начни с меня'!$F$20</definedName>
    <definedName name="Банк_день_лютий">'[10]Начни с меня'!$F$11</definedName>
    <definedName name="Банк_день_серпень">'[10]Начни с меня'!$F$17</definedName>
    <definedName name="Банк_день_січень">'[10]Начни с меня'!$F$10</definedName>
    <definedName name="Банк_день_травень">'[10]Начни с меня'!$F$14</definedName>
    <definedName name="Банк_день_червень">'[10]Начни с меня'!$F$15</definedName>
    <definedName name="Банк_рік">'[10]Начни с меня'!$D$9</definedName>
    <definedName name="банку">'[11]Начни с меня'!$F$16</definedName>
    <definedName name="БББ" localSheetId="0">#REF!</definedName>
    <definedName name="БББ">#REF!</definedName>
    <definedName name="В" localSheetId="0">#REF!</definedName>
    <definedName name="В">#REF!</definedName>
    <definedName name="вв">'[12]основная(1)'!$B$4:$F$6</definedName>
    <definedName name="ГПР" localSheetId="0">#REF!</definedName>
    <definedName name="ГПР">#REF!</definedName>
    <definedName name="график" localSheetId="0">#REF!</definedName>
    <definedName name="график">#REF!</definedName>
    <definedName name="Дата">[13]ЗДМмісяць!$C$2</definedName>
    <definedName name="ДБ_живі_рік">[14]ИсхОбл!$J$9:$J$35</definedName>
    <definedName name="ДБ_прогн_рік_дата">[14]ИсхОбл!$H$9:$H$35</definedName>
    <definedName name="ДБ_факт_рік">[15]ЗДМРік!$I$9:$I$35</definedName>
    <definedName name="дб1" localSheetId="0">#REF!</definedName>
    <definedName name="дб1">#REF!</definedName>
    <definedName name="ДБпл_живі_міс" localSheetId="0">#REF!</definedName>
    <definedName name="ДБпл_живі_міс">#REF!</definedName>
    <definedName name="ДБпл_живі_рік" localSheetId="0">#REF!</definedName>
    <definedName name="ДБпл_живі_рік">#REF!</definedName>
    <definedName name="ДБпл_прогн_міс_дата" localSheetId="0">#REF!</definedName>
    <definedName name="ДБпл_прогн_міс_дата">#REF!</definedName>
    <definedName name="ДБпл_прогн_рік_дата" localSheetId="0">#REF!</definedName>
    <definedName name="ДБпл_прогн_рік_дата">#REF!</definedName>
    <definedName name="ДБпл_факт_міс" localSheetId="0">#REF!</definedName>
    <definedName name="ДБпл_факт_міс">#REF!</definedName>
    <definedName name="ДБпл_факт_рік" localSheetId="0">#REF!</definedName>
    <definedName name="ДБпл_факт_рік">#REF!</definedName>
    <definedName name="ддд" localSheetId="0" hidden="1">#REF!</definedName>
    <definedName name="ддд" hidden="1">#REF!</definedName>
    <definedName name="День">[13]ЗДМмісяць!$G$1</definedName>
    <definedName name="довидка" localSheetId="0">#REF!</definedName>
    <definedName name="довидка">#REF!</definedName>
    <definedName name="дод_СПД" localSheetId="0">#REF!</definedName>
    <definedName name="дод_СПД">#REF!</definedName>
    <definedName name="Друк">'[10]Начни с меня'!$C$23</definedName>
    <definedName name="_xlnm.Print_Titles" localSheetId="0">'додаток_2020-2022'!$3:$4</definedName>
    <definedName name="_xlnm.Print_Titles">#REF!</definedName>
    <definedName name="ЗБ_живі_рік">[14]ИсхОбл!$F$9:$F$35</definedName>
    <definedName name="ЗБ_прогн_рік_дата">[14]ИсхОбл!$D$9:$D$35</definedName>
    <definedName name="ЗБ_факт_рік">[15]ЗДМРік!$E$9:$E$35</definedName>
    <definedName name="І" localSheetId="0">#REF!</definedName>
    <definedName name="І">#REF!</definedName>
    <definedName name="мінфін" localSheetId="0">#REF!</definedName>
    <definedName name="мінфін">#REF!</definedName>
    <definedName name="Місяць1">'[10]Начни с меня'!$C$9</definedName>
    <definedName name="Місяць2">'[10]Начни с меня'!$H$9</definedName>
    <definedName name="_xlnm.Print_Area" localSheetId="0">'додаток_2020-2022'!$A$1:$N$117</definedName>
    <definedName name="_xlnm.Print_Area">#REF!</definedName>
    <definedName name="проол" localSheetId="0">#REF!</definedName>
    <definedName name="проол">#REF!</definedName>
    <definedName name="Рік">[13]ЗДМмісяць!$C$1</definedName>
    <definedName name="розрах">[16]Пер!$N$33</definedName>
    <definedName name="РРБ" localSheetId="0">#REF!</definedName>
    <definedName name="РРБ">#REF!</definedName>
    <definedName name="РРБази" localSheetId="0">#REF!</definedName>
    <definedName name="РРБази">#REF!</definedName>
    <definedName name="СПД" localSheetId="0">#REF!</definedName>
    <definedName name="СПД">#REF!</definedName>
    <definedName name="Список_областей">[13]ЗДМмісяць!$A$9:$A$35</definedName>
    <definedName name="тБюджет">[17]D!$AC$8</definedName>
    <definedName name="ТекГод">[17]D!$AC$7</definedName>
    <definedName name="Текст_дата">[13]ЗДМмісяць!$F$2</definedName>
    <definedName name="тПериод">[17]D!$AC$9</definedName>
    <definedName name="фіііі" localSheetId="0">#REF!</definedName>
    <definedName name="фіііі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" l="1"/>
  <c r="M100" i="1"/>
  <c r="N95" i="1"/>
  <c r="M95" i="1"/>
  <c r="N94" i="1"/>
  <c r="M94" i="1"/>
  <c r="N90" i="1"/>
  <c r="M90" i="1"/>
  <c r="N89" i="1"/>
  <c r="M89" i="1"/>
  <c r="N86" i="1"/>
  <c r="M86" i="1"/>
  <c r="N82" i="1"/>
  <c r="M82" i="1"/>
  <c r="N78" i="1"/>
  <c r="M78" i="1"/>
  <c r="N73" i="1"/>
  <c r="M73" i="1"/>
  <c r="N71" i="1"/>
  <c r="M71" i="1"/>
  <c r="N55" i="1"/>
  <c r="M55" i="1"/>
  <c r="N54" i="1"/>
  <c r="M54" i="1"/>
  <c r="M41" i="1" s="1"/>
  <c r="N47" i="1"/>
  <c r="M47" i="1"/>
  <c r="N43" i="1"/>
  <c r="M43" i="1"/>
  <c r="N42" i="1"/>
  <c r="M42" i="1"/>
  <c r="N41" i="1"/>
  <c r="N38" i="1"/>
  <c r="M38" i="1"/>
  <c r="N35" i="1"/>
  <c r="M35" i="1"/>
  <c r="M31" i="1"/>
  <c r="M30" i="1"/>
  <c r="N29" i="1"/>
  <c r="M29" i="1"/>
  <c r="N28" i="1"/>
  <c r="M28" i="1"/>
  <c r="N24" i="1"/>
  <c r="M24" i="1"/>
  <c r="N15" i="1"/>
  <c r="M15" i="1"/>
  <c r="N11" i="1"/>
  <c r="M11" i="1"/>
  <c r="N10" i="1"/>
  <c r="M10" i="1"/>
  <c r="N6" i="1"/>
  <c r="M6" i="1"/>
  <c r="N5" i="1"/>
  <c r="N102" i="1" s="1"/>
  <c r="M5" i="1"/>
  <c r="K100" i="1"/>
  <c r="J100" i="1"/>
  <c r="K95" i="1"/>
  <c r="J95" i="1"/>
  <c r="K94" i="1"/>
  <c r="J94" i="1"/>
  <c r="K90" i="1"/>
  <c r="J90" i="1"/>
  <c r="K89" i="1"/>
  <c r="J89" i="1"/>
  <c r="K86" i="1"/>
  <c r="J86" i="1"/>
  <c r="K82" i="1"/>
  <c r="J82" i="1"/>
  <c r="K78" i="1"/>
  <c r="J78" i="1"/>
  <c r="K73" i="1"/>
  <c r="J73" i="1"/>
  <c r="J71" i="1" s="1"/>
  <c r="K71" i="1"/>
  <c r="K55" i="1"/>
  <c r="J55" i="1"/>
  <c r="J54" i="1" s="1"/>
  <c r="K54" i="1"/>
  <c r="K47" i="1"/>
  <c r="J47" i="1"/>
  <c r="K43" i="1"/>
  <c r="J43" i="1"/>
  <c r="K42" i="1"/>
  <c r="J42" i="1"/>
  <c r="K41" i="1"/>
  <c r="K38" i="1"/>
  <c r="J38" i="1"/>
  <c r="K35" i="1"/>
  <c r="J35" i="1"/>
  <c r="J31" i="1"/>
  <c r="J30" i="1"/>
  <c r="K29" i="1"/>
  <c r="J29" i="1"/>
  <c r="J28" i="1" s="1"/>
  <c r="K28" i="1"/>
  <c r="K24" i="1"/>
  <c r="J24" i="1"/>
  <c r="K15" i="1"/>
  <c r="J15" i="1"/>
  <c r="K11" i="1"/>
  <c r="J11" i="1"/>
  <c r="K10" i="1"/>
  <c r="J10" i="1"/>
  <c r="K6" i="1"/>
  <c r="J6" i="1"/>
  <c r="K5" i="1"/>
  <c r="H100" i="1"/>
  <c r="G100" i="1"/>
  <c r="H95" i="1"/>
  <c r="G95" i="1"/>
  <c r="H94" i="1"/>
  <c r="G94" i="1"/>
  <c r="H90" i="1"/>
  <c r="G90" i="1"/>
  <c r="H89" i="1"/>
  <c r="G89" i="1"/>
  <c r="H86" i="1"/>
  <c r="G86" i="1"/>
  <c r="H82" i="1"/>
  <c r="G82" i="1"/>
  <c r="H78" i="1"/>
  <c r="G78" i="1"/>
  <c r="H73" i="1"/>
  <c r="G73" i="1"/>
  <c r="G71" i="1" s="1"/>
  <c r="H71" i="1"/>
  <c r="H55" i="1"/>
  <c r="G55" i="1"/>
  <c r="G54" i="1" s="1"/>
  <c r="H54" i="1"/>
  <c r="H47" i="1"/>
  <c r="G47" i="1"/>
  <c r="H43" i="1"/>
  <c r="G43" i="1"/>
  <c r="H42" i="1"/>
  <c r="H41" i="1" s="1"/>
  <c r="G42" i="1"/>
  <c r="H38" i="1"/>
  <c r="G38" i="1"/>
  <c r="H35" i="1"/>
  <c r="G35" i="1"/>
  <c r="G31" i="1"/>
  <c r="G30" i="1"/>
  <c r="H29" i="1"/>
  <c r="G29" i="1"/>
  <c r="H28" i="1"/>
  <c r="G28" i="1"/>
  <c r="H24" i="1"/>
  <c r="G24" i="1"/>
  <c r="H15" i="1"/>
  <c r="G15" i="1"/>
  <c r="H11" i="1"/>
  <c r="G11" i="1"/>
  <c r="H10" i="1"/>
  <c r="H5" i="1" s="1"/>
  <c r="G10" i="1"/>
  <c r="H6" i="1"/>
  <c r="G6" i="1"/>
  <c r="D36" i="1"/>
  <c r="D31" i="1"/>
  <c r="D30" i="1"/>
  <c r="G5" i="1" l="1"/>
  <c r="J5" i="1"/>
  <c r="M102" i="1"/>
  <c r="J41" i="1"/>
  <c r="J102" i="1" s="1"/>
  <c r="G41" i="1"/>
  <c r="G102" i="1"/>
  <c r="K102" i="1"/>
  <c r="H102" i="1"/>
  <c r="C52" i="1"/>
  <c r="D47" i="1"/>
  <c r="E47" i="1"/>
  <c r="L52" i="1"/>
  <c r="I52" i="1"/>
  <c r="F52" i="1"/>
  <c r="E24" i="1" l="1"/>
  <c r="D24" i="1"/>
  <c r="C25" i="1"/>
  <c r="L25" i="1"/>
  <c r="I25" i="1"/>
  <c r="F25" i="1"/>
  <c r="L26" i="1"/>
  <c r="I26" i="1"/>
  <c r="F26" i="1"/>
  <c r="C26" i="1"/>
  <c r="C24" i="1" l="1"/>
  <c r="D6" i="1"/>
  <c r="C101" i="1"/>
  <c r="C100" i="1" s="1"/>
  <c r="E100" i="1"/>
  <c r="D100" i="1"/>
  <c r="C99" i="1"/>
  <c r="C98" i="1"/>
  <c r="C97" i="1"/>
  <c r="C96" i="1"/>
  <c r="E95" i="1"/>
  <c r="E94" i="1" s="1"/>
  <c r="D95" i="1"/>
  <c r="D94" i="1" s="1"/>
  <c r="C93" i="1"/>
  <c r="C92" i="1"/>
  <c r="C91" i="1"/>
  <c r="C90" i="1" s="1"/>
  <c r="E90" i="1"/>
  <c r="D90" i="1"/>
  <c r="C88" i="1"/>
  <c r="C87" i="1"/>
  <c r="E86" i="1"/>
  <c r="D86" i="1"/>
  <c r="C85" i="1"/>
  <c r="C84" i="1"/>
  <c r="C83" i="1"/>
  <c r="E82" i="1"/>
  <c r="D82" i="1"/>
  <c r="C82" i="1" s="1"/>
  <c r="C81" i="1"/>
  <c r="C80" i="1"/>
  <c r="C79" i="1"/>
  <c r="E78" i="1"/>
  <c r="D78" i="1"/>
  <c r="C77" i="1"/>
  <c r="C76" i="1"/>
  <c r="C75" i="1"/>
  <c r="C74" i="1"/>
  <c r="C73" i="1" s="1"/>
  <c r="E73" i="1"/>
  <c r="D73" i="1"/>
  <c r="C72" i="1"/>
  <c r="E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E55" i="1"/>
  <c r="E54" i="1" s="1"/>
  <c r="D55" i="1"/>
  <c r="D54" i="1" s="1"/>
  <c r="C53" i="1"/>
  <c r="C51" i="1"/>
  <c r="C50" i="1"/>
  <c r="C49" i="1"/>
  <c r="C48" i="1"/>
  <c r="C47" i="1"/>
  <c r="C46" i="1"/>
  <c r="C45" i="1"/>
  <c r="C44" i="1"/>
  <c r="C43" i="1" s="1"/>
  <c r="E43" i="1"/>
  <c r="E42" i="1" s="1"/>
  <c r="D43" i="1"/>
  <c r="C40" i="1"/>
  <c r="C39" i="1"/>
  <c r="C38" i="1" s="1"/>
  <c r="E38" i="1"/>
  <c r="D38" i="1"/>
  <c r="C37" i="1"/>
  <c r="C36" i="1"/>
  <c r="E35" i="1"/>
  <c r="D35" i="1"/>
  <c r="C34" i="1"/>
  <c r="C33" i="1"/>
  <c r="C32" i="1"/>
  <c r="C31" i="1"/>
  <c r="C30" i="1"/>
  <c r="E29" i="1"/>
  <c r="E28" i="1" s="1"/>
  <c r="D29" i="1"/>
  <c r="C27" i="1"/>
  <c r="C23" i="1"/>
  <c r="C22" i="1"/>
  <c r="C21" i="1"/>
  <c r="C20" i="1"/>
  <c r="C19" i="1"/>
  <c r="C18" i="1"/>
  <c r="C17" i="1"/>
  <c r="C16" i="1"/>
  <c r="E15" i="1"/>
  <c r="D15" i="1"/>
  <c r="C15" i="1" s="1"/>
  <c r="C14" i="1"/>
  <c r="C13" i="1"/>
  <c r="C12" i="1"/>
  <c r="E11" i="1"/>
  <c r="E10" i="1" s="1"/>
  <c r="D11" i="1"/>
  <c r="C9" i="1"/>
  <c r="C8" i="1"/>
  <c r="C7" i="1"/>
  <c r="E6" i="1"/>
  <c r="I7" i="1"/>
  <c r="L7" i="1"/>
  <c r="I8" i="1"/>
  <c r="L8" i="1"/>
  <c r="I9" i="1"/>
  <c r="L9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7" i="1"/>
  <c r="L27" i="1"/>
  <c r="I30" i="1"/>
  <c r="L30" i="1"/>
  <c r="I31" i="1"/>
  <c r="L31" i="1"/>
  <c r="I32" i="1"/>
  <c r="L32" i="1"/>
  <c r="I33" i="1"/>
  <c r="L33" i="1"/>
  <c r="I34" i="1"/>
  <c r="L34" i="1"/>
  <c r="I36" i="1"/>
  <c r="L36" i="1"/>
  <c r="I37" i="1"/>
  <c r="L37" i="1"/>
  <c r="I39" i="1"/>
  <c r="L39" i="1"/>
  <c r="I40" i="1"/>
  <c r="L40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3" i="1"/>
  <c r="L53" i="1"/>
  <c r="I55" i="1"/>
  <c r="I56" i="1"/>
  <c r="L56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2" i="1"/>
  <c r="L72" i="1"/>
  <c r="I74" i="1"/>
  <c r="L74" i="1"/>
  <c r="I75" i="1"/>
  <c r="L75" i="1"/>
  <c r="I76" i="1"/>
  <c r="L76" i="1"/>
  <c r="I77" i="1"/>
  <c r="L77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7" i="1"/>
  <c r="L87" i="1"/>
  <c r="I88" i="1"/>
  <c r="L88" i="1"/>
  <c r="I91" i="1"/>
  <c r="L91" i="1"/>
  <c r="I92" i="1"/>
  <c r="L92" i="1"/>
  <c r="I93" i="1"/>
  <c r="L93" i="1"/>
  <c r="I96" i="1"/>
  <c r="L96" i="1"/>
  <c r="I97" i="1"/>
  <c r="L97" i="1"/>
  <c r="I98" i="1"/>
  <c r="L98" i="1"/>
  <c r="I99" i="1"/>
  <c r="L99" i="1"/>
  <c r="I101" i="1"/>
  <c r="I100" i="1" s="1"/>
  <c r="L101" i="1"/>
  <c r="L100" i="1" s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/>
  <c r="F30" i="1"/>
  <c r="F31" i="1"/>
  <c r="F32" i="1"/>
  <c r="F33" i="1"/>
  <c r="F34" i="1"/>
  <c r="F36" i="1"/>
  <c r="F37" i="1"/>
  <c r="F39" i="1"/>
  <c r="F40" i="1"/>
  <c r="F44" i="1"/>
  <c r="F45" i="1"/>
  <c r="F46" i="1"/>
  <c r="F47" i="1"/>
  <c r="F48" i="1"/>
  <c r="F49" i="1"/>
  <c r="F50" i="1"/>
  <c r="F51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4" i="1"/>
  <c r="F75" i="1"/>
  <c r="F76" i="1"/>
  <c r="F77" i="1"/>
  <c r="F79" i="1"/>
  <c r="F80" i="1"/>
  <c r="F78" i="1" s="1"/>
  <c r="F81" i="1"/>
  <c r="F82" i="1"/>
  <c r="F83" i="1"/>
  <c r="F84" i="1"/>
  <c r="F85" i="1"/>
  <c r="F87" i="1"/>
  <c r="F88" i="1"/>
  <c r="F91" i="1"/>
  <c r="F90" i="1" s="1"/>
  <c r="F92" i="1"/>
  <c r="F93" i="1"/>
  <c r="F96" i="1"/>
  <c r="F97" i="1"/>
  <c r="F95" i="1" s="1"/>
  <c r="F94" i="1" s="1"/>
  <c r="F89" i="1" s="1"/>
  <c r="F98" i="1"/>
  <c r="F99" i="1"/>
  <c r="F101" i="1"/>
  <c r="F100" i="1" s="1"/>
  <c r="F29" i="1" l="1"/>
  <c r="F73" i="1"/>
  <c r="F38" i="1"/>
  <c r="E5" i="1"/>
  <c r="C11" i="1"/>
  <c r="E89" i="1"/>
  <c r="I73" i="1"/>
  <c r="I6" i="1"/>
  <c r="C78" i="1"/>
  <c r="D89" i="1"/>
  <c r="C95" i="1"/>
  <c r="C94" i="1" s="1"/>
  <c r="C89" i="1" s="1"/>
  <c r="F54" i="1"/>
  <c r="F86" i="1"/>
  <c r="F6" i="1"/>
  <c r="L95" i="1"/>
  <c r="L94" i="1" s="1"/>
  <c r="L90" i="1"/>
  <c r="L86" i="1"/>
  <c r="L78" i="1"/>
  <c r="L73" i="1"/>
  <c r="L43" i="1"/>
  <c r="L38" i="1"/>
  <c r="L35" i="1"/>
  <c r="I95" i="1"/>
  <c r="I94" i="1" s="1"/>
  <c r="I90" i="1"/>
  <c r="I86" i="1"/>
  <c r="I54" i="1"/>
  <c r="I35" i="1"/>
  <c r="I78" i="1"/>
  <c r="I43" i="1"/>
  <c r="F71" i="1"/>
  <c r="F43" i="1"/>
  <c r="F42" i="1" s="1"/>
  <c r="F41" i="1" s="1"/>
  <c r="F35" i="1"/>
  <c r="F28" i="1" s="1"/>
  <c r="F5" i="1" s="1"/>
  <c r="C86" i="1"/>
  <c r="C71" i="1"/>
  <c r="D71" i="1"/>
  <c r="C55" i="1"/>
  <c r="C54" i="1" s="1"/>
  <c r="C35" i="1"/>
  <c r="D28" i="1"/>
  <c r="C29" i="1"/>
  <c r="C28" i="1" s="1"/>
  <c r="C42" i="1"/>
  <c r="D42" i="1"/>
  <c r="L29" i="1"/>
  <c r="I38" i="1"/>
  <c r="I29" i="1"/>
  <c r="C6" i="1"/>
  <c r="L10" i="1"/>
  <c r="L6" i="1"/>
  <c r="F10" i="1"/>
  <c r="C10" i="1"/>
  <c r="L89" i="1"/>
  <c r="L42" i="1"/>
  <c r="E41" i="1"/>
  <c r="E102" i="1" s="1"/>
  <c r="I89" i="1"/>
  <c r="I42" i="1"/>
  <c r="L71" i="1"/>
  <c r="L55" i="1"/>
  <c r="L54" i="1" s="1"/>
  <c r="D10" i="1"/>
  <c r="D5" i="1" s="1"/>
  <c r="I11" i="1"/>
  <c r="I10" i="1" s="1"/>
  <c r="I28" i="1" l="1"/>
  <c r="I5" i="1" s="1"/>
  <c r="I102" i="1" s="1"/>
  <c r="C41" i="1"/>
  <c r="I71" i="1"/>
  <c r="I41" i="1" s="1"/>
  <c r="L28" i="1"/>
  <c r="L5" i="1"/>
  <c r="D41" i="1"/>
  <c r="D102" i="1" s="1"/>
  <c r="C5" i="1"/>
  <c r="C102" i="1" s="1"/>
  <c r="F102" i="1"/>
  <c r="L41" i="1"/>
  <c r="L102" i="1" s="1"/>
</calcChain>
</file>

<file path=xl/sharedStrings.xml><?xml version="1.0" encoding="utf-8"?>
<sst xmlns="http://schemas.openxmlformats.org/spreadsheetml/2006/main" count="128" uniqueCount="116">
  <si>
    <t>Код  бюджетної 
класифікації</t>
  </si>
  <si>
    <t>Назва</t>
  </si>
  <si>
    <t>2022 рік</t>
  </si>
  <si>
    <t>Разом</t>
  </si>
  <si>
    <t>Загальний
фонд</t>
  </si>
  <si>
    <t>Спеціальний
фонд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</si>
  <si>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</si>
  <si>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</si>
  <si>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та збір на доходи фізичних осіб      </t>
  </si>
  <si>
    <r>
      <t>Податок на прибуток підприємств,</t>
    </r>
    <r>
      <rPr>
        <b/>
        <sz val="16"/>
        <rFont val="Times New Roman"/>
        <family val="1"/>
        <charset val="204"/>
      </rPr>
      <t xml:space="preserve"> в т.ч.:</t>
    </r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</si>
  <si>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</si>
  <si>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</si>
  <si>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 xml:space="preserve">Рентна плата за 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</si>
  <si>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</si>
  <si>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</si>
  <si>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</si>
  <si>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</si>
  <si>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</si>
  <si>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</si>
  <si>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 xml:space="preserve">Рентна плата за користування надрами в цілях, не пов'язаних з видобуванням корисних копалин 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</si>
  <si>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</si>
  <si>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</si>
  <si>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</si>
  <si>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Рентна плата за користування надрами для видобування бурштину</t>
  </si>
  <si>
    <t>Плата за використання інших природних ресурсів</t>
  </si>
  <si>
    <r>
      <t>Внутрішні податки на товари та послуги</t>
    </r>
    <r>
      <rPr>
        <sz val="12"/>
        <rFont val="Times New Roman"/>
        <family val="1"/>
        <charset val="204"/>
      </rPr>
      <t xml:space="preserve">  </t>
    </r>
  </si>
  <si>
    <t>Акцизний податок з реалізації суб'єктами господарювання роздрібної торгівлі підакцизних товарів </t>
  </si>
  <si>
    <t>Місцеві податки</t>
  </si>
  <si>
    <t>Податок на  майно</t>
  </si>
  <si>
    <t>18010100-18010400</t>
  </si>
  <si>
    <t>Податок на нерухоме майно, відмінне від земельної ділянки</t>
  </si>
  <si>
    <t>18010500-18010900</t>
  </si>
  <si>
    <t>Земельний податок</t>
  </si>
  <si>
    <t>18011000-18011100</t>
  </si>
  <si>
    <t>Транспортний податок</t>
  </si>
  <si>
    <t>Збір за місця для паркування транспортних засобів</t>
  </si>
  <si>
    <t>Туристичний збір</t>
  </si>
  <si>
    <t>Єдиний податок</t>
  </si>
  <si>
    <t>18050100-18050400</t>
  </si>
  <si>
    <t>Єдиний податок (І-ІІІ група)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</si>
  <si>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</si>
  <si>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</si>
  <si>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</si>
  <si>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</si>
  <si>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</si>
  <si>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</si>
  <si>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</si>
  <si>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</si>
  <si>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(частки) господарських товариств, у статутних капіталах яких є майно Автономної Республіки Крим, комунальна власність </t>
  </si>
  <si>
    <t>Плата за розміщення тимчасово вільних коштів місцевих бюджетів</t>
  </si>
  <si>
    <t>Інші надходження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</si>
  <si>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</si>
  <si>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</si>
  <si>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</si>
  <si>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</si>
  <si>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Надходження коштів від відшкодування втрат сільськогосподарського і лісогосподарського виробництва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</si>
  <si>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</si>
  <si>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</si>
  <si>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</si>
  <si>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</si>
  <si>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</si>
  <si>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та оптової  торгівлі спирту етилового, коньячного та плодового</t>
  </si>
  <si>
    <t>Плата за ліцензії на право експорту, імпорту алкогольними  напоями та тютюновими виробами</t>
  </si>
  <si>
    <t>Плата за державну реєстрацію (крім адміністративного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</si>
  <si>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</si>
  <si>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 </t>
  </si>
  <si>
    <t>Плата за ліцензії та сертифікати, що сплачується ліцензіатами за місцем здійснення діяльності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</si>
  <si>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</si>
  <si>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</si>
  <si>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</si>
  <si>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</si>
  <si>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</si>
  <si>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r>
      <t>22130000</t>
    </r>
    <r>
      <rPr>
        <sz val="21"/>
        <rFont val="Times New Roman"/>
        <family val="1"/>
        <charset val="204"/>
      </rPr>
      <t> </t>
    </r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</si>
  <si>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</si>
  <si>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</si>
  <si>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</si>
  <si>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240606,
240607,
240619,
240620,  240622</t>
  </si>
  <si>
    <t xml:space="preserve">Інші надходження до фондів охорони навколишнього природного середовища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</si>
  <si>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</si>
  <si>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</si>
  <si>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</si>
  <si>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24110700 </t>
  </si>
  <si>
    <t>Плата за гарантії, надані Верховною Радою Автономної Республіки Крим та міськими радами  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</si>
  <si>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</si>
  <si>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Концесійні платежі</t>
  </si>
  <si>
    <t>Концесійні платежі щодо об'єктів комунальної власності (крім тих, які мають цільове спрямування згідно із законом) </t>
  </si>
  <si>
    <t>Концесійні платежі щодо об'єктів комунальної власності (які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</si>
  <si>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</si>
  <si>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</si>
  <si>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</si>
  <si>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</si>
  <si>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</si>
  <si>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</si>
  <si>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</si>
  <si>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</si>
  <si>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</si>
  <si>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</si>
  <si>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</si>
  <si>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</si>
  <si>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</si>
  <si>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</si>
  <si>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33020000 </t>
  </si>
  <si>
    <r>
      <t>Надходження від продажу нематеріальних активів</t>
    </r>
    <r>
      <rPr>
        <i/>
        <sz val="12"/>
        <rFont val="Times New Roman"/>
        <family val="1"/>
        <charset val="204"/>
      </rPr>
      <t xml:space="preserve">  </t>
    </r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</si>
  <si>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</si>
  <si>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</si>
  <si>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>РАЗОМ доходів</t>
  </si>
  <si>
    <t>очікувані на 2019 рік</t>
  </si>
  <si>
    <t xml:space="preserve"> прогноз на 2020 рік</t>
  </si>
  <si>
    <t>прогноз на 2021 рік</t>
  </si>
  <si>
    <t>тис. грн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</si>
  <si>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</si>
  <si>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</si>
  <si>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Плата за встановлення земельного сервітуту</t>
  </si>
  <si>
    <t xml:space="preserve">ПРОГНОЗ  НАДХОДЖЕНЬ  ДО  МІСЦЕВИХ  БЮДЖЕТІВ  по Апостолівській  ОТГ                                                                                                       </t>
  </si>
  <si>
    <t>Апостолівський міський голова:</t>
  </si>
  <si>
    <t>С.К.НІГАЙ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</si>
</sst>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 Cyr"/>
      <charset val="204"/>
    </font>
    <font>
      <sz val="10"/>
      <name val="Times New Roman Cyr"/>
      <charset val="204"/>
    </font>
    <font>
      <b/>
      <sz val="2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9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1"/>
      <name val="Times New Roman"/>
      <family val="1"/>
      <charset val="204"/>
    </font>
    <font>
      <i/>
      <sz val="21"/>
      <name val="Times New Roman"/>
      <family val="1"/>
      <charset val="204"/>
    </font>
    <font>
      <i/>
      <sz val="17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21"/>
      <color theme="9" tint="-0.249977111117893"/>
      <name val="Times New Roman"/>
      <family val="1"/>
      <charset val="204"/>
    </font>
    <font>
      <sz val="16"/>
      <color theme="9" tint="-0.249977111117893"/>
      <name val="Times New Roman"/>
      <family val="1"/>
      <charset val="204"/>
    </font>
    <font>
      <b/>
      <sz val="21"/>
      <color theme="9" tint="-0.249977111117893"/>
      <name val="Times New Roman"/>
      <family val="1"/>
      <charset val="204"/>
    </font>
    <font>
      <b/>
      <sz val="28"/>
      <color theme="9" tint="-0.249977111117893"/>
      <name val="Times New Roman"/>
      <family val="1"/>
      <charset val="204"/>
    </font>
    <font>
      <b/>
      <sz val="22"/>
      <color theme="9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3" fillId="0" borderId="0" xfId="1" applyFont="1"/>
    <xf numFmtId="0" fontId="5" fillId="0" borderId="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left" vertical="top" wrapText="1"/>
    </xf>
    <xf numFmtId="1" fontId="9" fillId="0" borderId="12" xfId="2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left" vertical="top" wrapText="1"/>
    </xf>
    <xf numFmtId="1" fontId="5" fillId="0" borderId="12" xfId="2" applyNumberFormat="1" applyFont="1" applyFill="1" applyBorder="1" applyAlignment="1">
      <alignment horizontal="center" vertical="center"/>
    </xf>
    <xf numFmtId="2" fontId="11" fillId="0" borderId="13" xfId="2" applyNumberFormat="1" applyFont="1" applyFill="1" applyBorder="1" applyAlignment="1">
      <alignment horizontal="left" vertical="top" wrapText="1"/>
    </xf>
    <xf numFmtId="1" fontId="9" fillId="0" borderId="12" xfId="2" applyNumberFormat="1" applyFont="1" applyFill="1" applyBorder="1" applyAlignment="1">
      <alignment horizontal="center" vertical="center"/>
    </xf>
    <xf numFmtId="2" fontId="12" fillId="0" borderId="13" xfId="2" applyNumberFormat="1" applyFont="1" applyFill="1" applyBorder="1" applyAlignment="1">
      <alignment horizontal="left" vertical="top" wrapText="1"/>
    </xf>
    <xf numFmtId="1" fontId="6" fillId="0" borderId="12" xfId="2" applyNumberFormat="1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top" wrapText="1"/>
    </xf>
    <xf numFmtId="2" fontId="7" fillId="0" borderId="13" xfId="2" applyNumberFormat="1" applyFont="1" applyFill="1" applyBorder="1" applyAlignment="1">
      <alignment horizontal="left" vertical="center" wrapText="1"/>
    </xf>
    <xf numFmtId="2" fontId="14" fillId="0" borderId="13" xfId="2" applyNumberFormat="1" applyFont="1" applyFill="1" applyBorder="1" applyAlignment="1">
      <alignment horizontal="left" vertical="top" wrapText="1"/>
    </xf>
    <xf numFmtId="2" fontId="15" fillId="0" borderId="13" xfId="2" applyNumberFormat="1" applyFont="1" applyFill="1" applyBorder="1" applyAlignment="1">
      <alignment horizontal="left" vertical="top" wrapText="1"/>
    </xf>
    <xf numFmtId="2" fontId="7" fillId="0" borderId="17" xfId="2" applyNumberFormat="1" applyFont="1" applyFill="1" applyBorder="1" applyAlignment="1">
      <alignment horizontal="left" vertical="top" wrapText="1"/>
    </xf>
    <xf numFmtId="1" fontId="6" fillId="0" borderId="12" xfId="2" applyNumberFormat="1" applyFont="1" applyFill="1" applyBorder="1" applyAlignment="1">
      <alignment horizontal="center" vertical="top" wrapText="1"/>
    </xf>
    <xf numFmtId="0" fontId="17" fillId="0" borderId="0" xfId="1" applyFont="1" applyAlignment="1">
      <alignment vertical="top"/>
    </xf>
    <xf numFmtId="0" fontId="18" fillId="0" borderId="0" xfId="2" applyFont="1"/>
    <xf numFmtId="11" fontId="19" fillId="0" borderId="0" xfId="2" applyNumberFormat="1" applyFont="1" applyAlignment="1">
      <alignment horizontal="center"/>
    </xf>
    <xf numFmtId="14" fontId="20" fillId="0" borderId="0" xfId="2" applyNumberFormat="1" applyFont="1" applyAlignment="1">
      <alignment horizontal="center"/>
    </xf>
    <xf numFmtId="14" fontId="21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2" fillId="0" borderId="0" xfId="2" applyFont="1" applyFill="1" applyAlignment="1">
      <alignment horizontal="center"/>
    </xf>
    <xf numFmtId="0" fontId="14" fillId="0" borderId="10" xfId="2" applyFont="1" applyFill="1" applyBorder="1" applyAlignment="1">
      <alignment vertical="top"/>
    </xf>
    <xf numFmtId="164" fontId="5" fillId="2" borderId="1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164" fontId="5" fillId="2" borderId="2" xfId="2" applyNumberFormat="1" applyFont="1" applyFill="1" applyBorder="1" applyAlignment="1">
      <alignment vertical="center"/>
    </xf>
    <xf numFmtId="0" fontId="14" fillId="0" borderId="0" xfId="2" applyFont="1"/>
    <xf numFmtId="164" fontId="5" fillId="2" borderId="14" xfId="2" applyNumberFormat="1" applyFont="1" applyFill="1" applyBorder="1" applyAlignment="1">
      <alignment horizontal="right" vertical="center"/>
    </xf>
    <xf numFmtId="164" fontId="25" fillId="2" borderId="15" xfId="2" applyNumberFormat="1" applyFont="1" applyFill="1" applyBorder="1" applyAlignment="1">
      <alignment vertical="center"/>
    </xf>
    <xf numFmtId="164" fontId="25" fillId="2" borderId="16" xfId="2" applyNumberFormat="1" applyFont="1" applyFill="1" applyBorder="1" applyAlignment="1">
      <alignment vertical="center"/>
    </xf>
    <xf numFmtId="0" fontId="11" fillId="0" borderId="0" xfId="2" applyFont="1"/>
    <xf numFmtId="164" fontId="6" fillId="0" borderId="15" xfId="2" applyNumberFormat="1" applyFont="1" applyFill="1" applyBorder="1" applyAlignment="1">
      <alignment vertical="center"/>
    </xf>
    <xf numFmtId="164" fontId="6" fillId="3" borderId="16" xfId="2" applyNumberFormat="1" applyFont="1" applyFill="1" applyBorder="1" applyAlignment="1">
      <alignment vertical="center"/>
    </xf>
    <xf numFmtId="0" fontId="7" fillId="0" borderId="0" xfId="2" applyFont="1"/>
    <xf numFmtId="164" fontId="25" fillId="2" borderId="14" xfId="2" applyNumberFormat="1" applyFont="1" applyFill="1" applyBorder="1" applyAlignment="1">
      <alignment horizontal="right" vertical="center"/>
    </xf>
    <xf numFmtId="164" fontId="26" fillId="0" borderId="15" xfId="2" applyNumberFormat="1" applyFont="1" applyFill="1" applyBorder="1" applyAlignment="1">
      <alignment vertical="center"/>
    </xf>
    <xf numFmtId="164" fontId="26" fillId="3" borderId="16" xfId="2" applyNumberFormat="1" applyFont="1" applyFill="1" applyBorder="1" applyAlignment="1">
      <alignment vertical="center"/>
    </xf>
    <xf numFmtId="0" fontId="12" fillId="0" borderId="0" xfId="2" applyFont="1"/>
    <xf numFmtId="164" fontId="25" fillId="2" borderId="12" xfId="2" applyNumberFormat="1" applyFont="1" applyFill="1" applyBorder="1" applyAlignment="1">
      <alignment vertical="center"/>
    </xf>
    <xf numFmtId="164" fontId="6" fillId="2" borderId="15" xfId="2" applyNumberFormat="1" applyFont="1" applyFill="1" applyBorder="1" applyAlignment="1">
      <alignment vertical="center"/>
    </xf>
    <xf numFmtId="164" fontId="6" fillId="2" borderId="16" xfId="2" applyNumberFormat="1" applyFont="1" applyFill="1" applyBorder="1" applyAlignment="1">
      <alignment vertical="center"/>
    </xf>
    <xf numFmtId="164" fontId="5" fillId="2" borderId="15" xfId="2" applyNumberFormat="1" applyFont="1" applyFill="1" applyBorder="1" applyAlignment="1">
      <alignment vertical="center"/>
    </xf>
    <xf numFmtId="164" fontId="5" fillId="2" borderId="16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164" fontId="5" fillId="3" borderId="16" xfId="2" applyNumberFormat="1" applyFont="1" applyFill="1" applyBorder="1" applyAlignment="1">
      <alignment vertical="center"/>
    </xf>
    <xf numFmtId="164" fontId="5" fillId="3" borderId="15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0" fontId="8" fillId="0" borderId="0" xfId="2" applyFont="1"/>
    <xf numFmtId="0" fontId="15" fillId="0" borderId="0" xfId="2" applyFont="1"/>
    <xf numFmtId="164" fontId="6" fillId="3" borderId="15" xfId="2" applyNumberFormat="1" applyFont="1" applyFill="1" applyBorder="1" applyAlignment="1">
      <alignment vertical="center"/>
    </xf>
    <xf numFmtId="164" fontId="6" fillId="0" borderId="16" xfId="2" applyNumberFormat="1" applyFont="1" applyFill="1" applyBorder="1" applyAlignment="1">
      <alignment vertical="center"/>
    </xf>
    <xf numFmtId="0" fontId="7" fillId="0" borderId="0" xfId="2" applyFont="1" applyFill="1"/>
    <xf numFmtId="164" fontId="25" fillId="2" borderId="15" xfId="2" applyNumberFormat="1" applyFont="1" applyFill="1" applyBorder="1" applyAlignment="1">
      <alignment horizontal="right" vertical="center"/>
    </xf>
    <xf numFmtId="164" fontId="25" fillId="2" borderId="16" xfId="2" applyNumberFormat="1" applyFont="1" applyFill="1" applyBorder="1" applyAlignment="1">
      <alignment horizontal="right" vertical="center"/>
    </xf>
    <xf numFmtId="164" fontId="6" fillId="0" borderId="15" xfId="2" applyNumberFormat="1" applyFont="1" applyFill="1" applyBorder="1" applyAlignment="1">
      <alignment horizontal="right" vertical="center"/>
    </xf>
    <xf numFmtId="164" fontId="6" fillId="0" borderId="16" xfId="2" applyNumberFormat="1" applyFont="1" applyFill="1" applyBorder="1" applyAlignment="1">
      <alignment horizontal="right" vertical="center"/>
    </xf>
    <xf numFmtId="164" fontId="6" fillId="3" borderId="15" xfId="2" applyNumberFormat="1" applyFont="1" applyFill="1" applyBorder="1" applyAlignment="1">
      <alignment horizontal="right" vertical="center"/>
    </xf>
    <xf numFmtId="0" fontId="27" fillId="0" borderId="0" xfId="2" applyFont="1"/>
    <xf numFmtId="164" fontId="26" fillId="2" borderId="15" xfId="2" applyNumberFormat="1" applyFont="1" applyFill="1" applyBorder="1" applyAlignment="1">
      <alignment vertical="center"/>
    </xf>
    <xf numFmtId="164" fontId="26" fillId="2" borderId="16" xfId="2" applyNumberFormat="1" applyFont="1" applyFill="1" applyBorder="1" applyAlignment="1">
      <alignment vertical="center"/>
    </xf>
    <xf numFmtId="164" fontId="5" fillId="2" borderId="18" xfId="2" applyNumberFormat="1" applyFont="1" applyFill="1" applyBorder="1" applyAlignment="1">
      <alignment horizontal="right" vertical="center"/>
    </xf>
    <xf numFmtId="164" fontId="5" fillId="2" borderId="21" xfId="2" applyNumberFormat="1" applyFont="1" applyFill="1" applyBorder="1" applyAlignment="1">
      <alignment horizontal="right" vertical="center"/>
    </xf>
    <xf numFmtId="164" fontId="5" fillId="2" borderId="9" xfId="2" applyNumberFormat="1" applyFont="1" applyFill="1" applyBorder="1" applyAlignment="1">
      <alignment vertical="center"/>
    </xf>
    <xf numFmtId="164" fontId="5" fillId="2" borderId="4" xfId="2" applyNumberFormat="1" applyFont="1" applyFill="1" applyBorder="1" applyAlignment="1">
      <alignment vertical="center"/>
    </xf>
    <xf numFmtId="0" fontId="28" fillId="0" borderId="0" xfId="2" applyFont="1" applyFill="1"/>
    <xf numFmtId="0" fontId="21" fillId="0" borderId="0" xfId="2" applyFont="1" applyFill="1" applyAlignment="1">
      <alignment horizontal="right"/>
    </xf>
    <xf numFmtId="0" fontId="24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12" xfId="2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horizontal="left" vertical="top" wrapText="1"/>
    </xf>
    <xf numFmtId="164" fontId="32" fillId="2" borderId="14" xfId="2" applyNumberFormat="1" applyFont="1" applyFill="1" applyBorder="1" applyAlignment="1">
      <alignment horizontal="right" vertical="center"/>
    </xf>
    <xf numFmtId="164" fontId="30" fillId="0" borderId="15" xfId="2" applyNumberFormat="1" applyFont="1" applyFill="1" applyBorder="1" applyAlignment="1">
      <alignment vertical="center"/>
    </xf>
    <xf numFmtId="164" fontId="30" fillId="3" borderId="16" xfId="2" applyNumberFormat="1" applyFont="1" applyFill="1" applyBorder="1" applyAlignment="1">
      <alignment vertical="center"/>
    </xf>
    <xf numFmtId="0" fontId="33" fillId="0" borderId="0" xfId="1" applyFont="1" applyAlignment="1">
      <alignment vertical="top"/>
    </xf>
    <xf numFmtId="0" fontId="31" fillId="0" borderId="0" xfId="2" applyFont="1"/>
    <xf numFmtId="1" fontId="30" fillId="0" borderId="12" xfId="2" applyNumberFormat="1" applyFont="1" applyFill="1" applyBorder="1" applyAlignment="1">
      <alignment horizontal="center" vertical="center" wrapText="1"/>
    </xf>
    <xf numFmtId="2" fontId="31" fillId="0" borderId="17" xfId="2" applyNumberFormat="1" applyFont="1" applyFill="1" applyBorder="1" applyAlignment="1">
      <alignment horizontal="left" vertical="top" wrapText="1"/>
    </xf>
    <xf numFmtId="0" fontId="31" fillId="0" borderId="0" xfId="2" applyFont="1" applyFill="1"/>
    <xf numFmtId="0" fontId="21" fillId="0" borderId="0" xfId="2" applyFont="1"/>
    <xf numFmtId="0" fontId="19" fillId="0" borderId="0" xfId="2" applyFont="1"/>
    <xf numFmtId="11" fontId="34" fillId="0" borderId="3" xfId="2" applyNumberFormat="1" applyFont="1" applyBorder="1" applyAlignment="1">
      <alignment horizontal="center" vertical="center"/>
    </xf>
    <xf numFmtId="11" fontId="34" fillId="0" borderId="4" xfId="2" applyNumberFormat="1" applyFont="1" applyBorder="1" applyAlignment="1">
      <alignment horizontal="center" vertical="center"/>
    </xf>
    <xf numFmtId="11" fontId="34" fillId="0" borderId="5" xfId="2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1" fontId="8" fillId="0" borderId="2" xfId="2" applyNumberFormat="1" applyFont="1" applyBorder="1" applyAlignment="1">
      <alignment horizontal="center" vertical="center" wrapText="1"/>
    </xf>
    <xf numFmtId="11" fontId="8" fillId="0" borderId="7" xfId="2" applyNumberFormat="1" applyFont="1" applyBorder="1" applyAlignment="1">
      <alignment horizontal="center" vertical="center" wrapText="1"/>
    </xf>
    <xf numFmtId="11" fontId="24" fillId="0" borderId="3" xfId="2" applyNumberFormat="1" applyFont="1" applyBorder="1" applyAlignment="1">
      <alignment horizontal="center" vertical="center"/>
    </xf>
    <xf numFmtId="11" fontId="24" fillId="0" borderId="4" xfId="2" applyNumberFormat="1" applyFont="1" applyBorder="1" applyAlignment="1">
      <alignment horizontal="center" vertical="center"/>
    </xf>
    <xf numFmtId="11" fontId="24" fillId="0" borderId="5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ОБЛАСТІ 2002 РІЙОНИ 2002" xfId="1"/>
    <cellStyle name="Обычный_прогноз" xfId="2"/>
  </cellStyles>
  <dxfs count="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257175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2661592" y="12076981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99</xdr:row>
      <xdr:rowOff>266700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2661592" y="65733283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4" name="Text Box 11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0" name="Text Box 17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1" name="Text Box 18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4" name="Text Box 21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5" name="Text Box 22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6" name="Text Box 23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7" name="Text Box 24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8" name="Text Box 25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99" name="Text Box 26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0" name="Text Box 27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1" name="Text Box 28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3" name="Text Box 30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4" name="Text Box 31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7" name="Text Box 34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8" name="Text Box 35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20</xdr:row>
      <xdr:rowOff>257175</xdr:rowOff>
    </xdr:to>
    <xdr:sp macro="" textlink="">
      <xdr:nvSpPr>
        <xdr:cNvPr id="109" name="Text Box 36"/>
        <xdr:cNvSpPr txBox="1">
          <a:spLocks noChangeArrowheads="1"/>
        </xdr:cNvSpPr>
      </xdr:nvSpPr>
      <xdr:spPr bwMode="auto">
        <a:xfrm>
          <a:off x="22325162" y="1045521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0" name="Text Box 37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1" name="Text Box 38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3" name="Text Box 40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4" name="Text Box 41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5" name="Text Box 42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6" name="Text Box 43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7" name="Text Box 44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8" name="Text Box 45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19" name="Text Box 46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0" name="Text Box 47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1" name="Text Box 48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2" name="Text Box 49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3" name="Text Box 50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4" name="Text Box 51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5" name="Text Box 52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6" name="Text Box 53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7" name="Text Box 54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8" name="Text Box 55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29" name="Text Box 56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0" name="Text Box 57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1" name="Text Box 58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2" name="Text Box 59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3" name="Text Box 60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4" name="Text Box 61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5" name="Text Box 62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7" name="Text Box 64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8" name="Text Box 65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39" name="Text Box 66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0" name="Text Box 67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1" name="Text Box 68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2" name="Text Box 69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3" name="Text Box 70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4" name="Text Box 71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95</xdr:row>
      <xdr:rowOff>266700</xdr:rowOff>
    </xdr:to>
    <xdr:sp macro="" textlink="">
      <xdr:nvSpPr>
        <xdr:cNvPr id="145" name="Text Box 72"/>
        <xdr:cNvSpPr txBox="1">
          <a:spLocks noChangeArrowheads="1"/>
        </xdr:cNvSpPr>
      </xdr:nvSpPr>
      <xdr:spPr bwMode="auto">
        <a:xfrm>
          <a:off x="22325162" y="60954249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6;&#1085;&#1086;&#1084;&#1072;&#1088;&#1100;&#1086;&#1074;&#1072;\INDEX\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9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vera/2_&#1072;&#1085;&#1072;&#1083;&#1080;&#1079;/&#1065;&#1054;&#1076;&#1077;&#1085;&#1082;&#1072;/&#1055;&#1045;&#1063;&#1040;&#1058;&#1068;/vera/&#1040;&#1085;&#1072;&#1083;&#1080;&#1079;&#1056;&#1077;&#1075;&#1080;&#1086;&#1085;/&#1045;&#1044;&#1085;&#1072;&#1096;&#1072;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/minimiz/6m2006/Minimizator_9m_ol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ryday\2000\09\2509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/Bodasuk_evryday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I&#1058;&#1053;I&#1057;&#1058;&#1068;/MODEL/2004/05/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5;&#1086;&#1084;&#1072;&#1088;&#1100;&#1086;&#1074;&#1072;/INDEX/EVD_15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6;&#1085;&#1086;&#1084;&#1072;&#1088;&#1100;&#1086;&#1074;&#1072;\INDEX\EVD_15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/PLAN/2005/BUDGET/&#1056;&#1040;&#1049;&#1054;&#1053;&#1048;/MISOB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50_05_Max_Plat/2006/2006_12/_070101_max_up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flow/Users/sidorovavv/03020_2011%20&#1054;&#1087;&#1077;&#1088;&#1072;&#1090;&#1080;&#1074;&#1085;&#1080;&#1081;%20&#1084;&#1086;&#1085;&#1110;&#1090;&#1086;&#1088;&#1080;&#1085;&#1075;%20&#1076;&#1086;&#1093;&#1086;&#1076;&#1110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  <sheetName val="Начни_с_меня"/>
      <sheetName val="ЗДМмісяць"/>
      <sheetName val="ЗДМРік"/>
      <sheetName val="D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  <sheetName val="Лист1"/>
      <sheetName val="Лист2"/>
      <sheetName val="Лист3"/>
      <sheetName val="Факт_x0000__x0010_[EVD_1"/>
      <sheetName val="Факт?_x0010_[EVD_1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рінка 5"/>
      <sheetName val="Macro1"/>
      <sheetName val="Сторінка 1"/>
    </sheetNames>
    <sheetDataSet>
      <sheetData sheetId="0" refreshError="1"/>
      <sheetData sheetId="1">
        <row r="168">
          <cell r="A168" t="b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view="pageBreakPreview" zoomScale="50" zoomScaleNormal="55" zoomScaleSheetLayoutView="5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ColWidth="9.140625" defaultRowHeight="12.75" x14ac:dyDescent="0.2"/>
  <cols>
    <col min="1" max="1" width="20.28515625" style="22" customWidth="1"/>
    <col min="2" max="2" width="66.7109375" style="22" customWidth="1"/>
    <col min="3" max="3" width="26.7109375" style="22" customWidth="1"/>
    <col min="4" max="4" width="28" style="22" customWidth="1"/>
    <col min="5" max="5" width="25" style="22" customWidth="1"/>
    <col min="6" max="6" width="26.7109375" style="22" customWidth="1"/>
    <col min="7" max="7" width="28" style="22" customWidth="1"/>
    <col min="8" max="8" width="25" style="22" customWidth="1"/>
    <col min="9" max="9" width="28" style="22" customWidth="1"/>
    <col min="10" max="10" width="27.7109375" style="22" customWidth="1"/>
    <col min="11" max="11" width="25.140625" style="22" customWidth="1"/>
    <col min="12" max="12" width="28.28515625" style="22" customWidth="1"/>
    <col min="13" max="13" width="27.42578125" style="22" customWidth="1"/>
    <col min="14" max="14" width="25.140625" style="22" customWidth="1"/>
    <col min="15" max="15" width="118.85546875" style="22" customWidth="1"/>
    <col min="16" max="16384" width="9.140625" style="22"/>
  </cols>
  <sheetData>
    <row r="1" spans="1:15" s="1" customFormat="1" ht="67.5" customHeight="1" x14ac:dyDescent="0.2">
      <c r="A1" s="92" t="s">
        <v>113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1"/>
    </row>
    <row r="2" spans="1:15" ht="27" customHeight="1" thickBot="1" x14ac:dyDescent="0.4">
      <c r="A2" s="23"/>
      <c r="B2" s="24"/>
      <c r="C2" s="25"/>
      <c r="D2" s="26"/>
      <c r="E2" s="27"/>
      <c r="F2" s="25"/>
      <c r="G2" s="26"/>
      <c r="H2" s="27"/>
      <c r="I2" s="25"/>
      <c r="J2" s="26"/>
      <c r="K2" s="27"/>
      <c r="L2" s="25"/>
      <c r="M2" s="26"/>
      <c r="N2" s="71" t="s">
        <v>109</v>
      </c>
      <c r="O2" s="21"/>
    </row>
    <row r="3" spans="1:15" ht="33.75" customHeight="1" thickBot="1" x14ac:dyDescent="0.25">
      <c r="A3" s="93" t="s">
        <v>0</v>
      </c>
      <c r="B3" s="95" t="s">
        <v>1</v>
      </c>
      <c r="C3" s="87" t="s">
        <v>106</v>
      </c>
      <c r="D3" s="88"/>
      <c r="E3" s="89"/>
      <c r="F3" s="97" t="s">
        <v>107</v>
      </c>
      <c r="G3" s="98"/>
      <c r="H3" s="99"/>
      <c r="I3" s="97" t="s">
        <v>108</v>
      </c>
      <c r="J3" s="98"/>
      <c r="K3" s="99"/>
      <c r="L3" s="97" t="s">
        <v>2</v>
      </c>
      <c r="M3" s="98"/>
      <c r="N3" s="99"/>
      <c r="O3" s="21"/>
    </row>
    <row r="4" spans="1:15" ht="54.75" customHeight="1" thickBot="1" x14ac:dyDescent="0.25">
      <c r="A4" s="94"/>
      <c r="B4" s="96"/>
      <c r="C4" s="72" t="s">
        <v>3</v>
      </c>
      <c r="D4" s="73" t="s">
        <v>4</v>
      </c>
      <c r="E4" s="74" t="s">
        <v>5</v>
      </c>
      <c r="F4" s="72" t="s">
        <v>3</v>
      </c>
      <c r="G4" s="73" t="s">
        <v>4</v>
      </c>
      <c r="H4" s="74" t="s">
        <v>5</v>
      </c>
      <c r="I4" s="72" t="s">
        <v>3</v>
      </c>
      <c r="J4" s="73" t="s">
        <v>4</v>
      </c>
      <c r="K4" s="74" t="s">
        <v>5</v>
      </c>
      <c r="L4" s="72" t="s">
        <v>3</v>
      </c>
      <c r="M4" s="73" t="s">
        <v>4</v>
      </c>
      <c r="N4" s="74" t="s">
        <v>5</v>
      </c>
      <c r="O4" s="21"/>
    </row>
    <row r="5" spans="1:15" s="32" customFormat="1" ht="24" customHeight="1" x14ac:dyDescent="0.3">
      <c r="A5" s="2">
        <v>10000000</v>
      </c>
      <c r="B5" s="28" t="s">
        <v>6</v>
      </c>
      <c r="C5" s="29">
        <f t="shared" ref="C5" si="0">C6+C10+C24+C28+C38</f>
        <v>87318.302000000011</v>
      </c>
      <c r="D5" s="30">
        <f t="shared" ref="D5" si="1">D6+D10+D24+D28+D38</f>
        <v>87297.002000000008</v>
      </c>
      <c r="E5" s="31">
        <f t="shared" ref="E5" si="2">E6+E10+E24+E28+E38</f>
        <v>21.3</v>
      </c>
      <c r="F5" s="29">
        <f t="shared" ref="F5:N5" si="3">F6+F10+F24+F28+F38</f>
        <v>90559.659</v>
      </c>
      <c r="G5" s="30">
        <f t="shared" si="3"/>
        <v>90538.358999999997</v>
      </c>
      <c r="H5" s="31">
        <f t="shared" si="3"/>
        <v>21.3</v>
      </c>
      <c r="I5" s="29">
        <f t="shared" si="3"/>
        <v>93983.058999999994</v>
      </c>
      <c r="J5" s="30">
        <f t="shared" si="3"/>
        <v>93961.758999999991</v>
      </c>
      <c r="K5" s="31">
        <f t="shared" si="3"/>
        <v>21.3</v>
      </c>
      <c r="L5" s="29">
        <f t="shared" si="3"/>
        <v>97658.558999999994</v>
      </c>
      <c r="M5" s="30">
        <f t="shared" si="3"/>
        <v>97637.258999999991</v>
      </c>
      <c r="N5" s="31">
        <f t="shared" si="3"/>
        <v>21.3</v>
      </c>
      <c r="O5" s="21"/>
    </row>
    <row r="6" spans="1:15" s="36" customFormat="1" ht="49.7" customHeight="1" x14ac:dyDescent="0.35">
      <c r="A6" s="3">
        <v>11000000</v>
      </c>
      <c r="B6" s="9" t="s">
        <v>7</v>
      </c>
      <c r="C6" s="33">
        <f t="shared" ref="C6:E6" si="4">C7+C8</f>
        <v>50374.481999999996</v>
      </c>
      <c r="D6" s="34">
        <f>D7+D8</f>
        <v>50374.481999999996</v>
      </c>
      <c r="E6" s="35">
        <f t="shared" si="4"/>
        <v>0</v>
      </c>
      <c r="F6" s="33">
        <f t="shared" ref="F6:L6" si="5">F7+F8</f>
        <v>53396.1</v>
      </c>
      <c r="G6" s="34">
        <f>G7+G8</f>
        <v>53396.1</v>
      </c>
      <c r="H6" s="35">
        <f t="shared" ref="H6" si="6">H7+H8</f>
        <v>0</v>
      </c>
      <c r="I6" s="33">
        <f t="shared" si="5"/>
        <v>56599.5</v>
      </c>
      <c r="J6" s="34">
        <f>J7+J8</f>
        <v>56599.5</v>
      </c>
      <c r="K6" s="35">
        <f t="shared" ref="K6" si="7">K7+K8</f>
        <v>0</v>
      </c>
      <c r="L6" s="33">
        <f t="shared" si="5"/>
        <v>60025</v>
      </c>
      <c r="M6" s="34">
        <f>M7+M8</f>
        <v>60025</v>
      </c>
      <c r="N6" s="35">
        <f t="shared" ref="N6" si="8">N7+N8</f>
        <v>0</v>
      </c>
      <c r="O6" s="21"/>
    </row>
    <row r="7" spans="1:15" s="39" customFormat="1" ht="24" customHeight="1" x14ac:dyDescent="0.3">
      <c r="A7" s="4">
        <v>11010000</v>
      </c>
      <c r="B7" s="5" t="s">
        <v>8</v>
      </c>
      <c r="C7" s="33">
        <f>D7+E7</f>
        <v>50352.012999999999</v>
      </c>
      <c r="D7" s="37">
        <v>50352.012999999999</v>
      </c>
      <c r="E7" s="38"/>
      <c r="F7" s="33">
        <f>G7+H7</f>
        <v>53373.1</v>
      </c>
      <c r="G7" s="37">
        <v>53373.1</v>
      </c>
      <c r="H7" s="38"/>
      <c r="I7" s="33">
        <f>J7+K7</f>
        <v>56575.5</v>
      </c>
      <c r="J7" s="37">
        <v>56575.5</v>
      </c>
      <c r="K7" s="38"/>
      <c r="L7" s="33">
        <f>M7+N7</f>
        <v>60000</v>
      </c>
      <c r="M7" s="37">
        <v>60000</v>
      </c>
      <c r="N7" s="38"/>
      <c r="O7" s="21"/>
    </row>
    <row r="8" spans="1:15" s="39" customFormat="1" ht="24" customHeight="1" x14ac:dyDescent="0.3">
      <c r="A8" s="4">
        <v>11020000</v>
      </c>
      <c r="B8" s="5" t="s">
        <v>9</v>
      </c>
      <c r="C8" s="33">
        <f t="shared" ref="C8:C9" si="9">D8+E8</f>
        <v>22.469000000000001</v>
      </c>
      <c r="D8" s="37">
        <v>22.469000000000001</v>
      </c>
      <c r="E8" s="38"/>
      <c r="F8" s="33">
        <f t="shared" ref="F8:F9" si="10">G8+H8</f>
        <v>23</v>
      </c>
      <c r="G8" s="37">
        <v>23</v>
      </c>
      <c r="H8" s="38"/>
      <c r="I8" s="33">
        <f t="shared" ref="I8:I9" si="11">J8+K8</f>
        <v>24</v>
      </c>
      <c r="J8" s="37">
        <v>24</v>
      </c>
      <c r="K8" s="38"/>
      <c r="L8" s="33">
        <f t="shared" ref="L8:L9" si="12">M8+N8</f>
        <v>25</v>
      </c>
      <c r="M8" s="37">
        <v>25</v>
      </c>
      <c r="N8" s="38"/>
      <c r="O8" s="21"/>
    </row>
    <row r="9" spans="1:15" s="43" customFormat="1" ht="40.700000000000003" customHeight="1" x14ac:dyDescent="0.3">
      <c r="A9" s="6">
        <v>11020200</v>
      </c>
      <c r="B9" s="7" t="s">
        <v>10</v>
      </c>
      <c r="C9" s="40">
        <f t="shared" si="9"/>
        <v>22.469000000000001</v>
      </c>
      <c r="D9" s="41">
        <v>22.469000000000001</v>
      </c>
      <c r="E9" s="42"/>
      <c r="F9" s="40">
        <f t="shared" si="10"/>
        <v>23</v>
      </c>
      <c r="G9" s="41">
        <v>23</v>
      </c>
      <c r="H9" s="42"/>
      <c r="I9" s="40">
        <f t="shared" si="11"/>
        <v>24</v>
      </c>
      <c r="J9" s="41">
        <v>24</v>
      </c>
      <c r="K9" s="42"/>
      <c r="L9" s="40">
        <f t="shared" si="12"/>
        <v>25</v>
      </c>
      <c r="M9" s="41">
        <v>25</v>
      </c>
      <c r="N9" s="42"/>
      <c r="O9" s="21"/>
    </row>
    <row r="10" spans="1:15" s="36" customFormat="1" ht="45" customHeight="1" x14ac:dyDescent="0.35">
      <c r="A10" s="8">
        <v>13000000</v>
      </c>
      <c r="B10" s="9" t="s">
        <v>11</v>
      </c>
      <c r="C10" s="33">
        <f t="shared" ref="C10" si="13">C11+C14+C15+C23</f>
        <v>73.176000000000002</v>
      </c>
      <c r="D10" s="44">
        <f>D11+D14+D15+D23</f>
        <v>73.176000000000002</v>
      </c>
      <c r="E10" s="35">
        <f t="shared" ref="E10" si="14">E11+E14+E15+E23</f>
        <v>0</v>
      </c>
      <c r="F10" s="33">
        <f t="shared" ref="F10:L10" si="15">F11+F14+F15+F23</f>
        <v>73.176000000000002</v>
      </c>
      <c r="G10" s="44">
        <f>G11+G14+G15+G23</f>
        <v>73.176000000000002</v>
      </c>
      <c r="H10" s="35">
        <f t="shared" ref="H10" si="16">H11+H14+H15+H23</f>
        <v>0</v>
      </c>
      <c r="I10" s="33">
        <f t="shared" si="15"/>
        <v>73.176000000000002</v>
      </c>
      <c r="J10" s="44">
        <f>J11+J14+J15+J23</f>
        <v>73.176000000000002</v>
      </c>
      <c r="K10" s="35">
        <f t="shared" ref="K10" si="17">K11+K14+K15+K23</f>
        <v>0</v>
      </c>
      <c r="L10" s="33">
        <f t="shared" si="15"/>
        <v>73.176000000000002</v>
      </c>
      <c r="M10" s="44">
        <f>M11+M14+M15+M23</f>
        <v>73.176000000000002</v>
      </c>
      <c r="N10" s="35">
        <f t="shared" ref="N10" si="18">N11+N14+N15+N23</f>
        <v>0</v>
      </c>
      <c r="O10" s="21"/>
    </row>
    <row r="11" spans="1:15" s="39" customFormat="1" ht="40.700000000000003" customHeight="1" x14ac:dyDescent="0.3">
      <c r="A11" s="4">
        <v>13010000</v>
      </c>
      <c r="B11" s="5" t="s">
        <v>12</v>
      </c>
      <c r="C11" s="33">
        <f t="shared" ref="C11:C23" si="19">D11+E11</f>
        <v>2.907</v>
      </c>
      <c r="D11" s="44">
        <f>D12+D13</f>
        <v>2.907</v>
      </c>
      <c r="E11" s="35">
        <f>E12+E13</f>
        <v>0</v>
      </c>
      <c r="F11" s="33">
        <f t="shared" ref="F11:F23" si="20">G11+H11</f>
        <v>2.907</v>
      </c>
      <c r="G11" s="44">
        <f>G12+G13</f>
        <v>2.907</v>
      </c>
      <c r="H11" s="35">
        <f>H12+H13</f>
        <v>0</v>
      </c>
      <c r="I11" s="33">
        <f t="shared" ref="I11:I23" si="21">J11+K11</f>
        <v>2.907</v>
      </c>
      <c r="J11" s="44">
        <f>J12+J13</f>
        <v>2.907</v>
      </c>
      <c r="K11" s="35">
        <f>K12+K13</f>
        <v>0</v>
      </c>
      <c r="L11" s="33">
        <f t="shared" ref="L11:L23" si="22">M11+N11</f>
        <v>2.907</v>
      </c>
      <c r="M11" s="44">
        <f>M12+M13</f>
        <v>2.907</v>
      </c>
      <c r="N11" s="35">
        <f>N12+N13</f>
        <v>0</v>
      </c>
      <c r="O11" s="21"/>
    </row>
    <row r="12" spans="1:15" s="43" customFormat="1" ht="60.4" customHeight="1" x14ac:dyDescent="0.3">
      <c r="A12" s="10">
        <v>13010100</v>
      </c>
      <c r="B12" s="7" t="s">
        <v>13</v>
      </c>
      <c r="C12" s="33">
        <f t="shared" si="19"/>
        <v>0</v>
      </c>
      <c r="D12" s="41"/>
      <c r="E12" s="42"/>
      <c r="F12" s="33">
        <f t="shared" si="20"/>
        <v>0</v>
      </c>
      <c r="G12" s="41"/>
      <c r="H12" s="42"/>
      <c r="I12" s="33">
        <f t="shared" si="21"/>
        <v>0</v>
      </c>
      <c r="J12" s="41"/>
      <c r="K12" s="42"/>
      <c r="L12" s="33">
        <f t="shared" si="22"/>
        <v>0</v>
      </c>
      <c r="M12" s="41"/>
      <c r="N12" s="42"/>
      <c r="O12" s="21"/>
    </row>
    <row r="13" spans="1:15" s="43" customFormat="1" ht="61.9" customHeight="1" x14ac:dyDescent="0.3">
      <c r="A13" s="10">
        <v>13010200</v>
      </c>
      <c r="B13" s="7" t="s">
        <v>14</v>
      </c>
      <c r="C13" s="33">
        <f t="shared" si="19"/>
        <v>2.907</v>
      </c>
      <c r="D13" s="41">
        <v>2.907</v>
      </c>
      <c r="E13" s="42"/>
      <c r="F13" s="33">
        <f t="shared" si="20"/>
        <v>2.907</v>
      </c>
      <c r="G13" s="41">
        <v>2.907</v>
      </c>
      <c r="H13" s="42"/>
      <c r="I13" s="33">
        <f t="shared" si="21"/>
        <v>2.907</v>
      </c>
      <c r="J13" s="41">
        <v>2.907</v>
      </c>
      <c r="K13" s="42"/>
      <c r="L13" s="33">
        <f t="shared" si="22"/>
        <v>2.907</v>
      </c>
      <c r="M13" s="41">
        <v>2.907</v>
      </c>
      <c r="N13" s="42"/>
      <c r="O13" s="21"/>
    </row>
    <row r="14" spans="1:15" s="39" customFormat="1" ht="24" customHeight="1" x14ac:dyDescent="0.3">
      <c r="A14" s="4">
        <v>13020000</v>
      </c>
      <c r="B14" s="5" t="s">
        <v>15</v>
      </c>
      <c r="C14" s="33">
        <f t="shared" si="19"/>
        <v>0</v>
      </c>
      <c r="D14" s="37"/>
      <c r="E14" s="38"/>
      <c r="F14" s="33">
        <f t="shared" si="20"/>
        <v>0</v>
      </c>
      <c r="G14" s="37"/>
      <c r="H14" s="38"/>
      <c r="I14" s="33">
        <f t="shared" si="21"/>
        <v>0</v>
      </c>
      <c r="J14" s="37"/>
      <c r="K14" s="38"/>
      <c r="L14" s="33">
        <f t="shared" si="22"/>
        <v>0</v>
      </c>
      <c r="M14" s="37"/>
      <c r="N14" s="38"/>
      <c r="O14" s="21"/>
    </row>
    <row r="15" spans="1:15" s="39" customFormat="1" ht="24" customHeight="1" x14ac:dyDescent="0.3">
      <c r="A15" s="4">
        <v>13030000</v>
      </c>
      <c r="B15" s="5" t="s">
        <v>16</v>
      </c>
      <c r="C15" s="33">
        <f t="shared" si="19"/>
        <v>70.269000000000005</v>
      </c>
      <c r="D15" s="45">
        <f>D16+D17+D18+D19+D20+D21+D22</f>
        <v>70.269000000000005</v>
      </c>
      <c r="E15" s="46">
        <f>E16+E17+E18+E19+E20+E21+E22</f>
        <v>0</v>
      </c>
      <c r="F15" s="33">
        <f t="shared" si="20"/>
        <v>70.269000000000005</v>
      </c>
      <c r="G15" s="45">
        <f>G16+G17+G18+G19+G20+G21+G22</f>
        <v>70.269000000000005</v>
      </c>
      <c r="H15" s="46">
        <f>H16+H17+H18+H19+H20+H21+H22</f>
        <v>0</v>
      </c>
      <c r="I15" s="33">
        <f t="shared" si="21"/>
        <v>70.269000000000005</v>
      </c>
      <c r="J15" s="45">
        <f>J16+J17+J18+J19+J20+J21+J22</f>
        <v>70.269000000000005</v>
      </c>
      <c r="K15" s="46">
        <f>K16+K17+K18+K19+K20+K21+K22</f>
        <v>0</v>
      </c>
      <c r="L15" s="33">
        <f t="shared" si="22"/>
        <v>70.269000000000005</v>
      </c>
      <c r="M15" s="45">
        <f>M16+M17+M18+M19+M20+M21+M22</f>
        <v>70.269000000000005</v>
      </c>
      <c r="N15" s="46">
        <f>N16+N17+N18+N19+N20+N21+N22</f>
        <v>0</v>
      </c>
      <c r="O15" s="21"/>
    </row>
    <row r="16" spans="1:15" s="43" customFormat="1" ht="67.349999999999994" customHeight="1" x14ac:dyDescent="0.3">
      <c r="A16" s="6">
        <v>13030100</v>
      </c>
      <c r="B16" s="11" t="s">
        <v>17</v>
      </c>
      <c r="C16" s="40">
        <f t="shared" si="19"/>
        <v>70.269000000000005</v>
      </c>
      <c r="D16" s="41">
        <v>70.269000000000005</v>
      </c>
      <c r="E16" s="42"/>
      <c r="F16" s="40">
        <f t="shared" si="20"/>
        <v>70.269000000000005</v>
      </c>
      <c r="G16" s="41">
        <v>70.269000000000005</v>
      </c>
      <c r="H16" s="42"/>
      <c r="I16" s="40">
        <f t="shared" si="21"/>
        <v>70.269000000000005</v>
      </c>
      <c r="J16" s="41">
        <v>70.269000000000005</v>
      </c>
      <c r="K16" s="42"/>
      <c r="L16" s="40">
        <f t="shared" si="22"/>
        <v>70.269000000000005</v>
      </c>
      <c r="M16" s="41">
        <v>70.269000000000005</v>
      </c>
      <c r="N16" s="42"/>
      <c r="O16" s="21"/>
    </row>
    <row r="17" spans="1:15" s="43" customFormat="1" ht="64.5" customHeight="1" x14ac:dyDescent="0.3">
      <c r="A17" s="6">
        <v>13030200</v>
      </c>
      <c r="B17" s="11" t="s">
        <v>18</v>
      </c>
      <c r="C17" s="40">
        <f t="shared" si="19"/>
        <v>0</v>
      </c>
      <c r="D17" s="41"/>
      <c r="E17" s="42"/>
      <c r="F17" s="40">
        <f t="shared" si="20"/>
        <v>0</v>
      </c>
      <c r="G17" s="41"/>
      <c r="H17" s="42"/>
      <c r="I17" s="40">
        <f t="shared" si="21"/>
        <v>0</v>
      </c>
      <c r="J17" s="41"/>
      <c r="K17" s="42"/>
      <c r="L17" s="40">
        <f t="shared" si="22"/>
        <v>0</v>
      </c>
      <c r="M17" s="41"/>
      <c r="N17" s="42"/>
      <c r="O17" s="21"/>
    </row>
    <row r="18" spans="1:15" s="43" customFormat="1" ht="46.9" customHeight="1" x14ac:dyDescent="0.3">
      <c r="A18" s="6">
        <v>13030600</v>
      </c>
      <c r="B18" s="11" t="s">
        <v>19</v>
      </c>
      <c r="C18" s="40">
        <f t="shared" si="19"/>
        <v>0</v>
      </c>
      <c r="D18" s="41"/>
      <c r="E18" s="42"/>
      <c r="F18" s="40">
        <f t="shared" si="20"/>
        <v>0</v>
      </c>
      <c r="G18" s="41"/>
      <c r="H18" s="42"/>
      <c r="I18" s="40">
        <f t="shared" si="21"/>
        <v>0</v>
      </c>
      <c r="J18" s="41"/>
      <c r="K18" s="42"/>
      <c r="L18" s="40">
        <f t="shared" si="22"/>
        <v>0</v>
      </c>
      <c r="M18" s="41"/>
      <c r="N18" s="42"/>
      <c r="O18" s="21"/>
    </row>
    <row r="19" spans="1:15" s="43" customFormat="1" ht="40.5" x14ac:dyDescent="0.3">
      <c r="A19" s="12">
        <v>13030700</v>
      </c>
      <c r="B19" s="11" t="s">
        <v>20</v>
      </c>
      <c r="C19" s="33">
        <f t="shared" si="19"/>
        <v>0</v>
      </c>
      <c r="D19" s="41"/>
      <c r="E19" s="42"/>
      <c r="F19" s="33">
        <f t="shared" si="20"/>
        <v>0</v>
      </c>
      <c r="G19" s="41"/>
      <c r="H19" s="42"/>
      <c r="I19" s="33">
        <f t="shared" si="21"/>
        <v>0</v>
      </c>
      <c r="J19" s="41"/>
      <c r="K19" s="42"/>
      <c r="L19" s="33">
        <f t="shared" si="22"/>
        <v>0</v>
      </c>
      <c r="M19" s="41"/>
      <c r="N19" s="42"/>
      <c r="O19" s="21"/>
    </row>
    <row r="20" spans="1:15" s="43" customFormat="1" ht="40.5" x14ac:dyDescent="0.3">
      <c r="A20" s="12">
        <v>13030800</v>
      </c>
      <c r="B20" s="11" t="s">
        <v>21</v>
      </c>
      <c r="C20" s="33">
        <f t="shared" si="19"/>
        <v>0</v>
      </c>
      <c r="D20" s="41"/>
      <c r="E20" s="42"/>
      <c r="F20" s="33">
        <f t="shared" si="20"/>
        <v>0</v>
      </c>
      <c r="G20" s="41"/>
      <c r="H20" s="42"/>
      <c r="I20" s="33">
        <f t="shared" si="21"/>
        <v>0</v>
      </c>
      <c r="J20" s="41"/>
      <c r="K20" s="42"/>
      <c r="L20" s="33">
        <f t="shared" si="22"/>
        <v>0</v>
      </c>
      <c r="M20" s="41"/>
      <c r="N20" s="42"/>
      <c r="O20" s="21"/>
    </row>
    <row r="21" spans="1:15" s="43" customFormat="1" ht="40.5" x14ac:dyDescent="0.3">
      <c r="A21" s="12">
        <v>13030900</v>
      </c>
      <c r="B21" s="11" t="s">
        <v>22</v>
      </c>
      <c r="C21" s="33">
        <f t="shared" si="19"/>
        <v>0</v>
      </c>
      <c r="D21" s="41"/>
      <c r="E21" s="42"/>
      <c r="F21" s="33">
        <f t="shared" si="20"/>
        <v>0</v>
      </c>
      <c r="G21" s="41"/>
      <c r="H21" s="42"/>
      <c r="I21" s="33">
        <f t="shared" si="21"/>
        <v>0</v>
      </c>
      <c r="J21" s="41"/>
      <c r="K21" s="42"/>
      <c r="L21" s="33">
        <f t="shared" si="22"/>
        <v>0</v>
      </c>
      <c r="M21" s="41"/>
      <c r="N21" s="42"/>
      <c r="O21" s="21"/>
    </row>
    <row r="22" spans="1:15" s="43" customFormat="1" ht="46.5" customHeight="1" x14ac:dyDescent="0.3">
      <c r="A22" s="12">
        <v>13031000</v>
      </c>
      <c r="B22" s="11" t="s">
        <v>23</v>
      </c>
      <c r="C22" s="33">
        <f t="shared" si="19"/>
        <v>0</v>
      </c>
      <c r="D22" s="41"/>
      <c r="E22" s="42"/>
      <c r="F22" s="33">
        <f t="shared" si="20"/>
        <v>0</v>
      </c>
      <c r="G22" s="41"/>
      <c r="H22" s="42"/>
      <c r="I22" s="33">
        <f t="shared" si="21"/>
        <v>0</v>
      </c>
      <c r="J22" s="41"/>
      <c r="K22" s="42"/>
      <c r="L22" s="33">
        <f t="shared" si="22"/>
        <v>0</v>
      </c>
      <c r="M22" s="41"/>
      <c r="N22" s="42"/>
      <c r="O22" s="21"/>
    </row>
    <row r="23" spans="1:15" s="39" customFormat="1" ht="31.9" customHeight="1" x14ac:dyDescent="0.3">
      <c r="A23" s="4">
        <v>13070000</v>
      </c>
      <c r="B23" s="5" t="s">
        <v>24</v>
      </c>
      <c r="C23" s="33">
        <f t="shared" si="19"/>
        <v>0</v>
      </c>
      <c r="D23" s="37"/>
      <c r="E23" s="38"/>
      <c r="F23" s="33">
        <f t="shared" si="20"/>
        <v>0</v>
      </c>
      <c r="G23" s="37"/>
      <c r="H23" s="38"/>
      <c r="I23" s="33">
        <f t="shared" si="21"/>
        <v>0</v>
      </c>
      <c r="J23" s="37"/>
      <c r="K23" s="38"/>
      <c r="L23" s="33">
        <f t="shared" si="22"/>
        <v>0</v>
      </c>
      <c r="M23" s="37"/>
      <c r="N23" s="38"/>
      <c r="O23" s="21"/>
    </row>
    <row r="24" spans="1:15" s="39" customFormat="1" ht="27" customHeight="1" x14ac:dyDescent="0.3">
      <c r="A24" s="8">
        <v>14000000</v>
      </c>
      <c r="B24" s="13" t="s">
        <v>25</v>
      </c>
      <c r="C24" s="33">
        <f>D24+E24</f>
        <v>7797.2999999999993</v>
      </c>
      <c r="D24" s="45">
        <f>D27+D26+D25</f>
        <v>7797.2999999999993</v>
      </c>
      <c r="E24" s="45">
        <f>E27+E26+E25</f>
        <v>0</v>
      </c>
      <c r="F24" s="33">
        <f>G24+H24</f>
        <v>7797.2999999999993</v>
      </c>
      <c r="G24" s="45">
        <f>G27+G26+G25</f>
        <v>7797.2999999999993</v>
      </c>
      <c r="H24" s="45">
        <f>H27+H26+H25</f>
        <v>0</v>
      </c>
      <c r="I24" s="33">
        <f>J24+K24</f>
        <v>7797.2999999999993</v>
      </c>
      <c r="J24" s="45">
        <f>J27+J26+J25</f>
        <v>7797.2999999999993</v>
      </c>
      <c r="K24" s="45">
        <f>K27+K26+K25</f>
        <v>0</v>
      </c>
      <c r="L24" s="33">
        <f>M24+N24</f>
        <v>7797.2999999999993</v>
      </c>
      <c r="M24" s="45">
        <f>M27+M26+M25</f>
        <v>7797.2999999999993</v>
      </c>
      <c r="N24" s="45">
        <f>N27+N26+N25</f>
        <v>0</v>
      </c>
      <c r="O24" s="21"/>
    </row>
    <row r="25" spans="1:15" s="81" customFormat="1" ht="40.5" x14ac:dyDescent="0.3">
      <c r="A25" s="75">
        <v>14020000</v>
      </c>
      <c r="B25" s="76" t="s">
        <v>110</v>
      </c>
      <c r="C25" s="77">
        <f>D25+E25</f>
        <v>1157.5999999999999</v>
      </c>
      <c r="D25" s="78">
        <v>1157.5999999999999</v>
      </c>
      <c r="E25" s="79"/>
      <c r="F25" s="77">
        <f>G25+H25</f>
        <v>1157.5999999999999</v>
      </c>
      <c r="G25" s="78">
        <v>1157.5999999999999</v>
      </c>
      <c r="H25" s="79"/>
      <c r="I25" s="77">
        <f>J25+K25</f>
        <v>1157.5999999999999</v>
      </c>
      <c r="J25" s="78">
        <v>1157.5999999999999</v>
      </c>
      <c r="K25" s="79"/>
      <c r="L25" s="77">
        <f>M25+N25</f>
        <v>1157.5999999999999</v>
      </c>
      <c r="M25" s="78">
        <v>1157.5999999999999</v>
      </c>
      <c r="N25" s="79"/>
      <c r="O25" s="80"/>
    </row>
    <row r="26" spans="1:15" s="81" customFormat="1" ht="40.5" x14ac:dyDescent="0.3">
      <c r="A26" s="75">
        <v>14030000</v>
      </c>
      <c r="B26" s="76" t="s">
        <v>111</v>
      </c>
      <c r="C26" s="77">
        <f>D26+E26</f>
        <v>4678.8999999999996</v>
      </c>
      <c r="D26" s="78">
        <v>4678.8999999999996</v>
      </c>
      <c r="E26" s="79"/>
      <c r="F26" s="77">
        <f>G26+H26</f>
        <v>4678.8999999999996</v>
      </c>
      <c r="G26" s="78">
        <v>4678.8999999999996</v>
      </c>
      <c r="H26" s="79"/>
      <c r="I26" s="77">
        <f>J26+K26</f>
        <v>4678.8999999999996</v>
      </c>
      <c r="J26" s="78">
        <v>4678.8999999999996</v>
      </c>
      <c r="K26" s="79"/>
      <c r="L26" s="77">
        <f>M26+N26</f>
        <v>4678.8999999999996</v>
      </c>
      <c r="M26" s="78">
        <v>4678.8999999999996</v>
      </c>
      <c r="N26" s="79"/>
      <c r="O26" s="80"/>
    </row>
    <row r="27" spans="1:15" s="39" customFormat="1" ht="60.75" x14ac:dyDescent="0.3">
      <c r="A27" s="14">
        <v>14040000</v>
      </c>
      <c r="B27" s="15" t="s">
        <v>26</v>
      </c>
      <c r="C27" s="33">
        <f>D27+E27</f>
        <v>1960.8</v>
      </c>
      <c r="D27" s="37">
        <v>1960.8</v>
      </c>
      <c r="E27" s="38"/>
      <c r="F27" s="33">
        <f>G27+H27</f>
        <v>1960.8</v>
      </c>
      <c r="G27" s="37">
        <v>1960.8</v>
      </c>
      <c r="H27" s="38"/>
      <c r="I27" s="33">
        <f>J27+K27</f>
        <v>1960.8</v>
      </c>
      <c r="J27" s="37">
        <v>1960.8</v>
      </c>
      <c r="K27" s="38"/>
      <c r="L27" s="33">
        <f>M27+N27</f>
        <v>1960.8</v>
      </c>
      <c r="M27" s="37">
        <v>1960.8</v>
      </c>
      <c r="N27" s="38"/>
      <c r="O27" s="21"/>
    </row>
    <row r="28" spans="1:15" s="39" customFormat="1" ht="27" customHeight="1" x14ac:dyDescent="0.3">
      <c r="A28" s="8">
        <v>18000000</v>
      </c>
      <c r="B28" s="13" t="s">
        <v>27</v>
      </c>
      <c r="C28" s="33">
        <f t="shared" ref="C28:E28" si="23">C29+C33+C34+C35</f>
        <v>29052.044000000002</v>
      </c>
      <c r="D28" s="47">
        <f t="shared" si="23"/>
        <v>29052.044000000002</v>
      </c>
      <c r="E28" s="48">
        <f t="shared" si="23"/>
        <v>0</v>
      </c>
      <c r="F28" s="33">
        <f t="shared" ref="F28:N28" si="24">F29+F33+F34+F35</f>
        <v>29271.783000000003</v>
      </c>
      <c r="G28" s="47">
        <f t="shared" si="24"/>
        <v>29271.783000000003</v>
      </c>
      <c r="H28" s="48">
        <f t="shared" si="24"/>
        <v>0</v>
      </c>
      <c r="I28" s="33">
        <f t="shared" si="24"/>
        <v>29491.783000000003</v>
      </c>
      <c r="J28" s="47">
        <f t="shared" si="24"/>
        <v>29491.783000000003</v>
      </c>
      <c r="K28" s="48">
        <f t="shared" si="24"/>
        <v>0</v>
      </c>
      <c r="L28" s="33">
        <f t="shared" si="24"/>
        <v>29741.783000000003</v>
      </c>
      <c r="M28" s="47">
        <f t="shared" si="24"/>
        <v>29741.783000000003</v>
      </c>
      <c r="N28" s="48">
        <f t="shared" si="24"/>
        <v>0</v>
      </c>
      <c r="O28" s="21"/>
    </row>
    <row r="29" spans="1:15" s="39" customFormat="1" ht="27" customHeight="1" x14ac:dyDescent="0.3">
      <c r="A29" s="8">
        <v>18010000</v>
      </c>
      <c r="B29" s="13" t="s">
        <v>28</v>
      </c>
      <c r="C29" s="33">
        <f t="shared" ref="C29:E29" si="25">C30+C31+C32</f>
        <v>14076.992000000002</v>
      </c>
      <c r="D29" s="47">
        <f t="shared" si="25"/>
        <v>14076.992000000002</v>
      </c>
      <c r="E29" s="48">
        <f t="shared" si="25"/>
        <v>0</v>
      </c>
      <c r="F29" s="33">
        <f t="shared" ref="F29:N29" si="26">F30+F31+F32</f>
        <v>14076.992000000002</v>
      </c>
      <c r="G29" s="47">
        <f t="shared" si="26"/>
        <v>14076.992000000002</v>
      </c>
      <c r="H29" s="48">
        <f t="shared" si="26"/>
        <v>0</v>
      </c>
      <c r="I29" s="33">
        <f t="shared" si="26"/>
        <v>14076.992000000002</v>
      </c>
      <c r="J29" s="47">
        <f t="shared" si="26"/>
        <v>14076.992000000002</v>
      </c>
      <c r="K29" s="48">
        <f t="shared" si="26"/>
        <v>0</v>
      </c>
      <c r="L29" s="33">
        <f t="shared" si="26"/>
        <v>14076.992000000002</v>
      </c>
      <c r="M29" s="47">
        <f t="shared" si="26"/>
        <v>14076.992000000002</v>
      </c>
      <c r="N29" s="48">
        <f t="shared" si="26"/>
        <v>0</v>
      </c>
      <c r="O29" s="21"/>
    </row>
    <row r="30" spans="1:15" s="39" customFormat="1" ht="54" x14ac:dyDescent="0.3">
      <c r="A30" s="12" t="s">
        <v>29</v>
      </c>
      <c r="B30" s="16" t="s">
        <v>30</v>
      </c>
      <c r="C30" s="33">
        <f t="shared" ref="C30:C34" si="27">D30+E30</f>
        <v>1676.8340000000001</v>
      </c>
      <c r="D30" s="37">
        <f>4.76+155.126+470.92+1046.028</f>
        <v>1676.8340000000001</v>
      </c>
      <c r="E30" s="38"/>
      <c r="F30" s="33">
        <f t="shared" ref="F30:F34" si="28">G30+H30</f>
        <v>1676.8340000000001</v>
      </c>
      <c r="G30" s="37">
        <f>4.76+155.126+470.92+1046.028</f>
        <v>1676.8340000000001</v>
      </c>
      <c r="H30" s="38"/>
      <c r="I30" s="33">
        <f t="shared" ref="I30:I34" si="29">J30+K30</f>
        <v>1676.8340000000001</v>
      </c>
      <c r="J30" s="37">
        <f>4.76+155.126+470.92+1046.028</f>
        <v>1676.8340000000001</v>
      </c>
      <c r="K30" s="38"/>
      <c r="L30" s="33">
        <f t="shared" ref="L30:L34" si="30">M30+N30</f>
        <v>1676.8340000000001</v>
      </c>
      <c r="M30" s="37">
        <f>4.76+155.126+470.92+1046.028</f>
        <v>1676.8340000000001</v>
      </c>
      <c r="N30" s="38"/>
      <c r="O30" s="21"/>
    </row>
    <row r="31" spans="1:15" s="39" customFormat="1" ht="54" x14ac:dyDescent="0.3">
      <c r="A31" s="12" t="s">
        <v>31</v>
      </c>
      <c r="B31" s="16" t="s">
        <v>32</v>
      </c>
      <c r="C31" s="33">
        <f t="shared" si="27"/>
        <v>12400.158000000001</v>
      </c>
      <c r="D31" s="37">
        <f>4029.044+3177.982+3865.227+1327.905</f>
        <v>12400.158000000001</v>
      </c>
      <c r="E31" s="38"/>
      <c r="F31" s="33">
        <f t="shared" si="28"/>
        <v>12400.158000000001</v>
      </c>
      <c r="G31" s="37">
        <f>4029.044+3177.982+3865.227+1327.905</f>
        <v>12400.158000000001</v>
      </c>
      <c r="H31" s="38"/>
      <c r="I31" s="33">
        <f t="shared" si="29"/>
        <v>12400.158000000001</v>
      </c>
      <c r="J31" s="37">
        <f>4029.044+3177.982+3865.227+1327.905</f>
        <v>12400.158000000001</v>
      </c>
      <c r="K31" s="38"/>
      <c r="L31" s="33">
        <f t="shared" si="30"/>
        <v>12400.158000000001</v>
      </c>
      <c r="M31" s="37">
        <f>4029.044+3177.982+3865.227+1327.905</f>
        <v>12400.158000000001</v>
      </c>
      <c r="N31" s="38"/>
      <c r="O31" s="21"/>
    </row>
    <row r="32" spans="1:15" s="39" customFormat="1" ht="54" x14ac:dyDescent="0.3">
      <c r="A32" s="12" t="s">
        <v>33</v>
      </c>
      <c r="B32" s="16" t="s">
        <v>34</v>
      </c>
      <c r="C32" s="33">
        <f t="shared" si="27"/>
        <v>0</v>
      </c>
      <c r="D32" s="37"/>
      <c r="E32" s="38"/>
      <c r="F32" s="33">
        <f t="shared" si="28"/>
        <v>0</v>
      </c>
      <c r="G32" s="37"/>
      <c r="H32" s="38"/>
      <c r="I32" s="33">
        <f t="shared" si="29"/>
        <v>0</v>
      </c>
      <c r="J32" s="37"/>
      <c r="K32" s="38"/>
      <c r="L32" s="33">
        <f t="shared" si="30"/>
        <v>0</v>
      </c>
      <c r="M32" s="37"/>
      <c r="N32" s="38"/>
      <c r="O32" s="21"/>
    </row>
    <row r="33" spans="1:15" s="39" customFormat="1" ht="40.5" x14ac:dyDescent="0.3">
      <c r="A33" s="8">
        <v>18020000</v>
      </c>
      <c r="B33" s="13" t="s">
        <v>35</v>
      </c>
      <c r="C33" s="33">
        <f t="shared" si="27"/>
        <v>0</v>
      </c>
      <c r="D33" s="49"/>
      <c r="E33" s="50"/>
      <c r="F33" s="33">
        <f t="shared" si="28"/>
        <v>0</v>
      </c>
      <c r="G33" s="49"/>
      <c r="H33" s="50"/>
      <c r="I33" s="33">
        <f t="shared" si="29"/>
        <v>0</v>
      </c>
      <c r="J33" s="49"/>
      <c r="K33" s="50"/>
      <c r="L33" s="33">
        <f t="shared" si="30"/>
        <v>0</v>
      </c>
      <c r="M33" s="49"/>
      <c r="N33" s="50"/>
      <c r="O33" s="21"/>
    </row>
    <row r="34" spans="1:15" s="39" customFormat="1" ht="27" customHeight="1" x14ac:dyDescent="0.3">
      <c r="A34" s="8">
        <v>18030000</v>
      </c>
      <c r="B34" s="13" t="s">
        <v>36</v>
      </c>
      <c r="C34" s="33">
        <f t="shared" si="27"/>
        <v>0</v>
      </c>
      <c r="D34" s="49"/>
      <c r="E34" s="50"/>
      <c r="F34" s="33">
        <f t="shared" si="28"/>
        <v>0</v>
      </c>
      <c r="G34" s="49"/>
      <c r="H34" s="50"/>
      <c r="I34" s="33">
        <f t="shared" si="29"/>
        <v>0</v>
      </c>
      <c r="J34" s="49"/>
      <c r="K34" s="50"/>
      <c r="L34" s="33">
        <f t="shared" si="30"/>
        <v>0</v>
      </c>
      <c r="M34" s="49"/>
      <c r="N34" s="50"/>
      <c r="O34" s="21"/>
    </row>
    <row r="35" spans="1:15" s="39" customFormat="1" ht="27" customHeight="1" x14ac:dyDescent="0.3">
      <c r="A35" s="8">
        <v>18050000</v>
      </c>
      <c r="B35" s="13" t="s">
        <v>37</v>
      </c>
      <c r="C35" s="33">
        <f t="shared" ref="C35:E35" si="31">C36+C37</f>
        <v>14975.052</v>
      </c>
      <c r="D35" s="47">
        <f t="shared" si="31"/>
        <v>14975.052</v>
      </c>
      <c r="E35" s="48">
        <f t="shared" si="31"/>
        <v>0</v>
      </c>
      <c r="F35" s="33">
        <f t="shared" ref="F35:N35" si="32">F36+F37</f>
        <v>15194.791000000001</v>
      </c>
      <c r="G35" s="47">
        <f t="shared" si="32"/>
        <v>15194.791000000001</v>
      </c>
      <c r="H35" s="48">
        <f t="shared" si="32"/>
        <v>0</v>
      </c>
      <c r="I35" s="33">
        <f t="shared" si="32"/>
        <v>15414.791000000001</v>
      </c>
      <c r="J35" s="47">
        <f t="shared" si="32"/>
        <v>15414.791000000001</v>
      </c>
      <c r="K35" s="48">
        <f t="shared" si="32"/>
        <v>0</v>
      </c>
      <c r="L35" s="33">
        <f t="shared" si="32"/>
        <v>15664.791000000001</v>
      </c>
      <c r="M35" s="47">
        <f t="shared" si="32"/>
        <v>15664.791000000001</v>
      </c>
      <c r="N35" s="48">
        <f t="shared" si="32"/>
        <v>0</v>
      </c>
      <c r="O35" s="21"/>
    </row>
    <row r="36" spans="1:15" s="39" customFormat="1" ht="54" x14ac:dyDescent="0.3">
      <c r="A36" s="12" t="s">
        <v>38</v>
      </c>
      <c r="B36" s="16" t="s">
        <v>39</v>
      </c>
      <c r="C36" s="33">
        <f t="shared" ref="C36:C37" si="33">D36+E36</f>
        <v>7310.2610000000004</v>
      </c>
      <c r="D36" s="37">
        <f>1354.814+5955.447</f>
        <v>7310.2610000000004</v>
      </c>
      <c r="E36" s="38"/>
      <c r="F36" s="33">
        <f t="shared" ref="F36:F37" si="34">G36+H36</f>
        <v>7530</v>
      </c>
      <c r="G36" s="37">
        <v>7530</v>
      </c>
      <c r="H36" s="38"/>
      <c r="I36" s="33">
        <f t="shared" ref="I36:I37" si="35">J36+K36</f>
        <v>7750</v>
      </c>
      <c r="J36" s="37">
        <v>7750</v>
      </c>
      <c r="K36" s="38"/>
      <c r="L36" s="33">
        <f t="shared" ref="L36:L37" si="36">M36+N36</f>
        <v>8000</v>
      </c>
      <c r="M36" s="37">
        <v>8000</v>
      </c>
      <c r="N36" s="38"/>
      <c r="O36" s="21"/>
    </row>
    <row r="37" spans="1:15" s="39" customFormat="1" ht="101.25" x14ac:dyDescent="0.3">
      <c r="A37" s="12">
        <v>18050500</v>
      </c>
      <c r="B37" s="5" t="s">
        <v>40</v>
      </c>
      <c r="C37" s="33">
        <f t="shared" si="33"/>
        <v>7664.7910000000002</v>
      </c>
      <c r="D37" s="37">
        <v>7664.7910000000002</v>
      </c>
      <c r="E37" s="38"/>
      <c r="F37" s="33">
        <f t="shared" si="34"/>
        <v>7664.7910000000002</v>
      </c>
      <c r="G37" s="37">
        <v>7664.7910000000002</v>
      </c>
      <c r="H37" s="38"/>
      <c r="I37" s="33">
        <f t="shared" si="35"/>
        <v>7664.7910000000002</v>
      </c>
      <c r="J37" s="37">
        <v>7664.7910000000002</v>
      </c>
      <c r="K37" s="38"/>
      <c r="L37" s="33">
        <f t="shared" si="36"/>
        <v>7664.7910000000002</v>
      </c>
      <c r="M37" s="37">
        <v>7664.7910000000002</v>
      </c>
      <c r="N37" s="38"/>
      <c r="O37" s="21"/>
    </row>
    <row r="38" spans="1:15" s="39" customFormat="1" ht="27" customHeight="1" x14ac:dyDescent="0.3">
      <c r="A38" s="8">
        <v>19000000</v>
      </c>
      <c r="B38" s="13" t="s">
        <v>41</v>
      </c>
      <c r="C38" s="33">
        <f t="shared" ref="C38:E38" si="37">C39+C40</f>
        <v>21.3</v>
      </c>
      <c r="D38" s="47">
        <f t="shared" si="37"/>
        <v>0</v>
      </c>
      <c r="E38" s="48">
        <f t="shared" si="37"/>
        <v>21.3</v>
      </c>
      <c r="F38" s="33">
        <f t="shared" ref="F38:N38" si="38">F39+F40</f>
        <v>21.3</v>
      </c>
      <c r="G38" s="47">
        <f t="shared" si="38"/>
        <v>0</v>
      </c>
      <c r="H38" s="48">
        <f t="shared" si="38"/>
        <v>21.3</v>
      </c>
      <c r="I38" s="33">
        <f t="shared" si="38"/>
        <v>21.3</v>
      </c>
      <c r="J38" s="47">
        <f t="shared" si="38"/>
        <v>0</v>
      </c>
      <c r="K38" s="48">
        <f t="shared" si="38"/>
        <v>21.3</v>
      </c>
      <c r="L38" s="33">
        <f t="shared" si="38"/>
        <v>21.3</v>
      </c>
      <c r="M38" s="47">
        <f t="shared" si="38"/>
        <v>0</v>
      </c>
      <c r="N38" s="48">
        <f t="shared" si="38"/>
        <v>21.3</v>
      </c>
      <c r="O38" s="21"/>
    </row>
    <row r="39" spans="1:15" s="53" customFormat="1" ht="27" customHeight="1" x14ac:dyDescent="0.3">
      <c r="A39" s="8">
        <v>19010000</v>
      </c>
      <c r="B39" s="13" t="s">
        <v>42</v>
      </c>
      <c r="C39" s="33">
        <f t="shared" ref="C39:C40" si="39">D39+E39</f>
        <v>21.3</v>
      </c>
      <c r="D39" s="51"/>
      <c r="E39" s="52">
        <v>21.3</v>
      </c>
      <c r="F39" s="33">
        <f t="shared" ref="F39:F40" si="40">G39+H39</f>
        <v>21.3</v>
      </c>
      <c r="G39" s="51"/>
      <c r="H39" s="52">
        <v>21.3</v>
      </c>
      <c r="I39" s="33">
        <f t="shared" ref="I39:I40" si="41">J39+K39</f>
        <v>21.3</v>
      </c>
      <c r="J39" s="51"/>
      <c r="K39" s="52">
        <v>21.3</v>
      </c>
      <c r="L39" s="33">
        <f t="shared" ref="L39:L40" si="42">M39+N39</f>
        <v>21.3</v>
      </c>
      <c r="M39" s="51"/>
      <c r="N39" s="52">
        <v>21.3</v>
      </c>
      <c r="O39" s="21"/>
    </row>
    <row r="40" spans="1:15" s="39" customFormat="1" ht="66.599999999999994" customHeight="1" x14ac:dyDescent="0.3">
      <c r="A40" s="8">
        <v>19090000</v>
      </c>
      <c r="B40" s="13" t="s">
        <v>43</v>
      </c>
      <c r="C40" s="33">
        <f t="shared" si="39"/>
        <v>0</v>
      </c>
      <c r="D40" s="37"/>
      <c r="E40" s="38"/>
      <c r="F40" s="33">
        <f t="shared" si="40"/>
        <v>0</v>
      </c>
      <c r="G40" s="37"/>
      <c r="H40" s="38"/>
      <c r="I40" s="33">
        <f t="shared" si="41"/>
        <v>0</v>
      </c>
      <c r="J40" s="37"/>
      <c r="K40" s="38"/>
      <c r="L40" s="33">
        <f t="shared" si="42"/>
        <v>0</v>
      </c>
      <c r="M40" s="37"/>
      <c r="N40" s="38"/>
      <c r="O40" s="21"/>
    </row>
    <row r="41" spans="1:15" s="32" customFormat="1" ht="27" customHeight="1" x14ac:dyDescent="0.3">
      <c r="A41" s="8">
        <v>20000000</v>
      </c>
      <c r="B41" s="17" t="s">
        <v>44</v>
      </c>
      <c r="C41" s="33">
        <f t="shared" ref="C41:E41" si="43">C42+C54+C71+C86</f>
        <v>6743.5127499999999</v>
      </c>
      <c r="D41" s="44">
        <f t="shared" si="43"/>
        <v>1916.635</v>
      </c>
      <c r="E41" s="35">
        <f t="shared" si="43"/>
        <v>4826.8777499999997</v>
      </c>
      <c r="F41" s="33">
        <f t="shared" ref="F41:N41" si="44">F42+F54+F71+F86</f>
        <v>6821.0877499999997</v>
      </c>
      <c r="G41" s="44">
        <f t="shared" si="44"/>
        <v>1965.914</v>
      </c>
      <c r="H41" s="35">
        <f t="shared" si="44"/>
        <v>4855.1737499999999</v>
      </c>
      <c r="I41" s="33">
        <f t="shared" si="44"/>
        <v>6943.9877500000002</v>
      </c>
      <c r="J41" s="44">
        <f t="shared" si="44"/>
        <v>2018.8140000000001</v>
      </c>
      <c r="K41" s="35">
        <f t="shared" si="44"/>
        <v>4925.1737499999999</v>
      </c>
      <c r="L41" s="33">
        <f t="shared" si="44"/>
        <v>7122.7877499999995</v>
      </c>
      <c r="M41" s="44">
        <f t="shared" si="44"/>
        <v>2067.614</v>
      </c>
      <c r="N41" s="35">
        <f t="shared" si="44"/>
        <v>5055.1737499999999</v>
      </c>
      <c r="O41" s="21"/>
    </row>
    <row r="42" spans="1:15" s="36" customFormat="1" ht="45" x14ac:dyDescent="0.35">
      <c r="A42" s="8">
        <v>21000000</v>
      </c>
      <c r="B42" s="9" t="s">
        <v>45</v>
      </c>
      <c r="C42" s="33">
        <f t="shared" ref="C42:E42" si="45">C43+C46+C47+C53</f>
        <v>69.617999999999995</v>
      </c>
      <c r="D42" s="34">
        <f t="shared" si="45"/>
        <v>69.617999999999995</v>
      </c>
      <c r="E42" s="35">
        <f t="shared" si="45"/>
        <v>0</v>
      </c>
      <c r="F42" s="33">
        <f t="shared" ref="F42:N42" si="46">F43+F46+F47+F53</f>
        <v>69.617999999999995</v>
      </c>
      <c r="G42" s="34">
        <f t="shared" si="46"/>
        <v>69.617999999999995</v>
      </c>
      <c r="H42" s="35">
        <f t="shared" si="46"/>
        <v>0</v>
      </c>
      <c r="I42" s="33">
        <f t="shared" si="46"/>
        <v>69.617999999999995</v>
      </c>
      <c r="J42" s="34">
        <f t="shared" si="46"/>
        <v>69.617999999999995</v>
      </c>
      <c r="K42" s="35">
        <f t="shared" si="46"/>
        <v>0</v>
      </c>
      <c r="L42" s="33">
        <f t="shared" si="46"/>
        <v>69.617999999999995</v>
      </c>
      <c r="M42" s="34">
        <f t="shared" si="46"/>
        <v>69.617999999999995</v>
      </c>
      <c r="N42" s="35">
        <f t="shared" si="46"/>
        <v>0</v>
      </c>
      <c r="O42" s="21"/>
    </row>
    <row r="43" spans="1:15" s="54" customFormat="1" ht="147.19999999999999" customHeight="1" x14ac:dyDescent="0.3">
      <c r="A43" s="8">
        <v>21010000</v>
      </c>
      <c r="B43" s="18" t="s">
        <v>46</v>
      </c>
      <c r="C43" s="33">
        <f t="shared" ref="C43:E43" si="47">C44+C45</f>
        <v>0</v>
      </c>
      <c r="D43" s="34">
        <f t="shared" si="47"/>
        <v>0</v>
      </c>
      <c r="E43" s="35">
        <f t="shared" si="47"/>
        <v>0</v>
      </c>
      <c r="F43" s="33">
        <f t="shared" ref="F43:N43" si="48">F44+F45</f>
        <v>0</v>
      </c>
      <c r="G43" s="34">
        <f t="shared" si="48"/>
        <v>0</v>
      </c>
      <c r="H43" s="35">
        <f t="shared" si="48"/>
        <v>0</v>
      </c>
      <c r="I43" s="33">
        <f t="shared" si="48"/>
        <v>0</v>
      </c>
      <c r="J43" s="34">
        <f t="shared" si="48"/>
        <v>0</v>
      </c>
      <c r="K43" s="35">
        <f t="shared" si="48"/>
        <v>0</v>
      </c>
      <c r="L43" s="33">
        <f t="shared" si="48"/>
        <v>0</v>
      </c>
      <c r="M43" s="34">
        <f t="shared" si="48"/>
        <v>0</v>
      </c>
      <c r="N43" s="35">
        <f t="shared" si="48"/>
        <v>0</v>
      </c>
      <c r="O43" s="21"/>
    </row>
    <row r="44" spans="1:15" s="39" customFormat="1" ht="67.349999999999994" customHeight="1" x14ac:dyDescent="0.3">
      <c r="A44" s="4">
        <v>21010300</v>
      </c>
      <c r="B44" s="5" t="s">
        <v>47</v>
      </c>
      <c r="C44" s="33">
        <f t="shared" ref="C44:C46" si="49">D44+E44</f>
        <v>0</v>
      </c>
      <c r="D44" s="37"/>
      <c r="E44" s="38"/>
      <c r="F44" s="33">
        <f t="shared" ref="F44:F46" si="50">G44+H44</f>
        <v>0</v>
      </c>
      <c r="G44" s="37"/>
      <c r="H44" s="38"/>
      <c r="I44" s="33">
        <f t="shared" ref="I44:I46" si="51">J44+K44</f>
        <v>0</v>
      </c>
      <c r="J44" s="37"/>
      <c r="K44" s="38"/>
      <c r="L44" s="33">
        <f t="shared" ref="L44:L46" si="52">M44+N44</f>
        <v>0</v>
      </c>
      <c r="M44" s="37"/>
      <c r="N44" s="38"/>
      <c r="O44" s="21"/>
    </row>
    <row r="45" spans="1:15" s="39" customFormat="1" ht="81" x14ac:dyDescent="0.3">
      <c r="A45" s="12">
        <v>21010800</v>
      </c>
      <c r="B45" s="5" t="s">
        <v>48</v>
      </c>
      <c r="C45" s="33">
        <f t="shared" si="49"/>
        <v>0</v>
      </c>
      <c r="D45" s="55"/>
      <c r="E45" s="56"/>
      <c r="F45" s="33">
        <f t="shared" si="50"/>
        <v>0</v>
      </c>
      <c r="G45" s="55"/>
      <c r="H45" s="56"/>
      <c r="I45" s="33">
        <f t="shared" si="51"/>
        <v>0</v>
      </c>
      <c r="J45" s="55"/>
      <c r="K45" s="56"/>
      <c r="L45" s="33">
        <f t="shared" si="52"/>
        <v>0</v>
      </c>
      <c r="M45" s="55"/>
      <c r="N45" s="56"/>
      <c r="O45" s="21"/>
    </row>
    <row r="46" spans="1:15" s="39" customFormat="1" ht="40.5" x14ac:dyDescent="0.3">
      <c r="A46" s="12">
        <v>21050000</v>
      </c>
      <c r="B46" s="5" t="s">
        <v>49</v>
      </c>
      <c r="C46" s="33">
        <f t="shared" si="49"/>
        <v>0</v>
      </c>
      <c r="D46" s="37"/>
      <c r="E46" s="38"/>
      <c r="F46" s="33">
        <f t="shared" si="50"/>
        <v>0</v>
      </c>
      <c r="G46" s="37"/>
      <c r="H46" s="38"/>
      <c r="I46" s="33">
        <f t="shared" si="51"/>
        <v>0</v>
      </c>
      <c r="J46" s="37"/>
      <c r="K46" s="38"/>
      <c r="L46" s="33">
        <f t="shared" si="52"/>
        <v>0</v>
      </c>
      <c r="M46" s="37"/>
      <c r="N46" s="38"/>
      <c r="O46" s="21"/>
    </row>
    <row r="47" spans="1:15" s="54" customFormat="1" ht="27" customHeight="1" x14ac:dyDescent="0.3">
      <c r="A47" s="8">
        <v>21080000</v>
      </c>
      <c r="B47" s="18" t="s">
        <v>50</v>
      </c>
      <c r="C47" s="33">
        <f>D47+E47</f>
        <v>69.617999999999995</v>
      </c>
      <c r="D47" s="34">
        <f>D48+D49+D50+D51+D52</f>
        <v>69.617999999999995</v>
      </c>
      <c r="E47" s="35">
        <f>E48+E49+E50+E51+E52</f>
        <v>0</v>
      </c>
      <c r="F47" s="33">
        <f>G47+H47</f>
        <v>69.617999999999995</v>
      </c>
      <c r="G47" s="34">
        <f>G48+G49+G50+G51+G52</f>
        <v>69.617999999999995</v>
      </c>
      <c r="H47" s="35">
        <f>H48+H49+H50+H51+H52</f>
        <v>0</v>
      </c>
      <c r="I47" s="33">
        <f>J47+K47</f>
        <v>69.617999999999995</v>
      </c>
      <c r="J47" s="34">
        <f>J48+J49+J50+J51+J52</f>
        <v>69.617999999999995</v>
      </c>
      <c r="K47" s="35">
        <f>K48+K49+K50+K51+K52</f>
        <v>0</v>
      </c>
      <c r="L47" s="33">
        <f>M47+N47</f>
        <v>69.617999999999995</v>
      </c>
      <c r="M47" s="34">
        <f>M48+M49+M50+M51+M52</f>
        <v>69.617999999999995</v>
      </c>
      <c r="N47" s="35">
        <f>N48+N49+N50+N51+N52</f>
        <v>0</v>
      </c>
      <c r="O47" s="21"/>
    </row>
    <row r="48" spans="1:15" s="39" customFormat="1" ht="27" customHeight="1" x14ac:dyDescent="0.3">
      <c r="A48" s="12">
        <v>21080500</v>
      </c>
      <c r="B48" s="5" t="s">
        <v>51</v>
      </c>
      <c r="C48" s="33">
        <f t="shared" ref="C48:C51" si="53">D48+E48</f>
        <v>0</v>
      </c>
      <c r="D48" s="37"/>
      <c r="E48" s="38"/>
      <c r="F48" s="33">
        <f t="shared" ref="F48:F51" si="54">G48+H48</f>
        <v>0</v>
      </c>
      <c r="G48" s="37"/>
      <c r="H48" s="38"/>
      <c r="I48" s="33">
        <f t="shared" ref="I48:I51" si="55">J48+K48</f>
        <v>0</v>
      </c>
      <c r="J48" s="37"/>
      <c r="K48" s="38"/>
      <c r="L48" s="33">
        <f t="shared" ref="L48:L51" si="56">M48+N48</f>
        <v>0</v>
      </c>
      <c r="M48" s="37"/>
      <c r="N48" s="38"/>
      <c r="O48" s="21"/>
    </row>
    <row r="49" spans="1:15" s="39" customFormat="1" ht="101.25" x14ac:dyDescent="0.3">
      <c r="A49" s="12">
        <v>21080900</v>
      </c>
      <c r="B49" s="5" t="s">
        <v>52</v>
      </c>
      <c r="C49" s="33">
        <f t="shared" si="53"/>
        <v>0</v>
      </c>
      <c r="D49" s="37"/>
      <c r="E49" s="38"/>
      <c r="F49" s="33">
        <f t="shared" si="54"/>
        <v>0</v>
      </c>
      <c r="G49" s="37"/>
      <c r="H49" s="38"/>
      <c r="I49" s="33">
        <f t="shared" si="55"/>
        <v>0</v>
      </c>
      <c r="J49" s="37"/>
      <c r="K49" s="38"/>
      <c r="L49" s="33">
        <f t="shared" si="56"/>
        <v>0</v>
      </c>
      <c r="M49" s="37"/>
      <c r="N49" s="38"/>
      <c r="O49" s="21"/>
    </row>
    <row r="50" spans="1:15" s="39" customFormat="1" ht="27" customHeight="1" x14ac:dyDescent="0.3">
      <c r="A50" s="12">
        <v>21081100</v>
      </c>
      <c r="B50" s="5" t="s">
        <v>53</v>
      </c>
      <c r="C50" s="33">
        <f t="shared" si="53"/>
        <v>50</v>
      </c>
      <c r="D50" s="37">
        <v>50</v>
      </c>
      <c r="E50" s="38"/>
      <c r="F50" s="33">
        <f t="shared" si="54"/>
        <v>50</v>
      </c>
      <c r="G50" s="37">
        <v>50</v>
      </c>
      <c r="H50" s="38"/>
      <c r="I50" s="33">
        <f t="shared" si="55"/>
        <v>50</v>
      </c>
      <c r="J50" s="37">
        <v>50</v>
      </c>
      <c r="K50" s="38"/>
      <c r="L50" s="33">
        <f t="shared" si="56"/>
        <v>50</v>
      </c>
      <c r="M50" s="37">
        <v>50</v>
      </c>
      <c r="N50" s="38"/>
      <c r="O50" s="21"/>
    </row>
    <row r="51" spans="1:15" s="57" customFormat="1" ht="69.95" customHeight="1" x14ac:dyDescent="0.3">
      <c r="A51" s="12">
        <v>21081500</v>
      </c>
      <c r="B51" s="19" t="s">
        <v>54</v>
      </c>
      <c r="C51" s="33">
        <f t="shared" si="53"/>
        <v>0</v>
      </c>
      <c r="D51" s="37"/>
      <c r="E51" s="38"/>
      <c r="F51" s="33">
        <f t="shared" si="54"/>
        <v>0</v>
      </c>
      <c r="G51" s="37"/>
      <c r="H51" s="38"/>
      <c r="I51" s="33">
        <f t="shared" si="55"/>
        <v>0</v>
      </c>
      <c r="J51" s="37"/>
      <c r="K51" s="38"/>
      <c r="L51" s="33">
        <f t="shared" si="56"/>
        <v>0</v>
      </c>
      <c r="M51" s="37"/>
      <c r="N51" s="38"/>
      <c r="O51" s="21"/>
    </row>
    <row r="52" spans="1:15" s="84" customFormat="1" ht="50.25" customHeight="1" x14ac:dyDescent="0.3">
      <c r="A52" s="82">
        <v>21081700</v>
      </c>
      <c r="B52" s="83" t="s">
        <v>112</v>
      </c>
      <c r="C52" s="77">
        <f>D52+E52</f>
        <v>19.617999999999999</v>
      </c>
      <c r="D52" s="78">
        <v>19.617999999999999</v>
      </c>
      <c r="E52" s="79"/>
      <c r="F52" s="77">
        <f t="shared" ref="F52" si="57">G52+H52</f>
        <v>19.617999999999999</v>
      </c>
      <c r="G52" s="78">
        <v>19.617999999999999</v>
      </c>
      <c r="H52" s="79"/>
      <c r="I52" s="77">
        <f t="shared" ref="I52" si="58">J52+K52</f>
        <v>19.617999999999999</v>
      </c>
      <c r="J52" s="78">
        <v>19.617999999999999</v>
      </c>
      <c r="K52" s="79"/>
      <c r="L52" s="77">
        <f t="shared" ref="L52" si="59">M52+N52</f>
        <v>19.617999999999999</v>
      </c>
      <c r="M52" s="78">
        <v>19.617999999999999</v>
      </c>
      <c r="N52" s="79"/>
      <c r="O52" s="80"/>
    </row>
    <row r="53" spans="1:15" s="39" customFormat="1" ht="60.75" x14ac:dyDescent="0.3">
      <c r="A53" s="4">
        <v>21110000</v>
      </c>
      <c r="B53" s="5" t="s">
        <v>55</v>
      </c>
      <c r="C53" s="33">
        <f>D53+E53</f>
        <v>0</v>
      </c>
      <c r="D53" s="55"/>
      <c r="E53" s="56"/>
      <c r="F53" s="33">
        <f>G53+H53</f>
        <v>0</v>
      </c>
      <c r="G53" s="55"/>
      <c r="H53" s="56"/>
      <c r="I53" s="33">
        <f>J53+K53</f>
        <v>0</v>
      </c>
      <c r="J53" s="55"/>
      <c r="K53" s="56"/>
      <c r="L53" s="33">
        <f>M53+N53</f>
        <v>0</v>
      </c>
      <c r="M53" s="55"/>
      <c r="N53" s="56"/>
      <c r="O53" s="21"/>
    </row>
    <row r="54" spans="1:15" s="36" customFormat="1" ht="49.7" customHeight="1" x14ac:dyDescent="0.35">
      <c r="A54" s="8">
        <v>22000000</v>
      </c>
      <c r="B54" s="9" t="s">
        <v>56</v>
      </c>
      <c r="C54" s="33">
        <f t="shared" ref="C54:E54" si="60">C55+C68+C69+C70</f>
        <v>1802</v>
      </c>
      <c r="D54" s="34">
        <f t="shared" si="60"/>
        <v>1802</v>
      </c>
      <c r="E54" s="35">
        <f t="shared" si="60"/>
        <v>0</v>
      </c>
      <c r="F54" s="33">
        <f t="shared" ref="F54:N54" si="61">F55+F68+F69+F70</f>
        <v>1846.296</v>
      </c>
      <c r="G54" s="34">
        <f t="shared" si="61"/>
        <v>1846.296</v>
      </c>
      <c r="H54" s="35">
        <f t="shared" si="61"/>
        <v>0</v>
      </c>
      <c r="I54" s="33">
        <f t="shared" si="61"/>
        <v>1889.1960000000001</v>
      </c>
      <c r="J54" s="34">
        <f t="shared" si="61"/>
        <v>1889.1960000000001</v>
      </c>
      <c r="K54" s="35">
        <f t="shared" si="61"/>
        <v>0</v>
      </c>
      <c r="L54" s="33">
        <f t="shared" si="61"/>
        <v>1927.9960000000001</v>
      </c>
      <c r="M54" s="34">
        <f t="shared" si="61"/>
        <v>1927.9960000000001</v>
      </c>
      <c r="N54" s="35">
        <f t="shared" si="61"/>
        <v>0</v>
      </c>
      <c r="O54" s="21"/>
    </row>
    <row r="55" spans="1:15" s="43" customFormat="1" ht="27" customHeight="1" x14ac:dyDescent="0.3">
      <c r="A55" s="8">
        <v>22010000</v>
      </c>
      <c r="B55" s="18" t="s">
        <v>57</v>
      </c>
      <c r="C55" s="33">
        <f>D55+E55</f>
        <v>1649.0039999999999</v>
      </c>
      <c r="D55" s="34">
        <f>SUM(D56:D67)</f>
        <v>1649.0039999999999</v>
      </c>
      <c r="E55" s="35">
        <f>SUM(E56:E67)</f>
        <v>0</v>
      </c>
      <c r="F55" s="33">
        <f>G55+H55</f>
        <v>1683.3</v>
      </c>
      <c r="G55" s="34">
        <f>SUM(G56:G67)</f>
        <v>1683.3</v>
      </c>
      <c r="H55" s="35">
        <f>SUM(H56:H67)</f>
        <v>0</v>
      </c>
      <c r="I55" s="33">
        <f>J55+K55</f>
        <v>1721.2</v>
      </c>
      <c r="J55" s="34">
        <f>SUM(J56:J67)</f>
        <v>1721.2</v>
      </c>
      <c r="K55" s="35">
        <f>SUM(K56:K67)</f>
        <v>0</v>
      </c>
      <c r="L55" s="33">
        <f>M55+N55</f>
        <v>1755</v>
      </c>
      <c r="M55" s="34">
        <f>SUM(M56:M67)</f>
        <v>1755</v>
      </c>
      <c r="N55" s="35">
        <f>SUM(N56:N67)</f>
        <v>0</v>
      </c>
      <c r="O55" s="21"/>
    </row>
    <row r="56" spans="1:15" s="39" customFormat="1" ht="101.25" x14ac:dyDescent="0.3">
      <c r="A56" s="4">
        <v>22010200</v>
      </c>
      <c r="B56" s="5" t="s">
        <v>58</v>
      </c>
      <c r="C56" s="33">
        <f t="shared" ref="C56:C70" si="62">D56+E56</f>
        <v>0</v>
      </c>
      <c r="D56" s="37"/>
      <c r="E56" s="38"/>
      <c r="F56" s="33">
        <f t="shared" ref="F56:F88" si="63">G56+H56</f>
        <v>0</v>
      </c>
      <c r="G56" s="37"/>
      <c r="H56" s="38"/>
      <c r="I56" s="33">
        <f t="shared" ref="I56:I70" si="64">J56+K56</f>
        <v>0</v>
      </c>
      <c r="J56" s="37"/>
      <c r="K56" s="38"/>
      <c r="L56" s="33">
        <f t="shared" ref="L56:L70" si="65">M56+N56</f>
        <v>0</v>
      </c>
      <c r="M56" s="37"/>
      <c r="N56" s="38"/>
      <c r="O56" s="21"/>
    </row>
    <row r="57" spans="1:15" s="57" customFormat="1" ht="65.25" customHeight="1" x14ac:dyDescent="0.3">
      <c r="A57" s="4">
        <v>22010300</v>
      </c>
      <c r="B57" s="5" t="s">
        <v>59</v>
      </c>
      <c r="C57" s="33">
        <f t="shared" si="62"/>
        <v>55</v>
      </c>
      <c r="D57" s="37">
        <v>55</v>
      </c>
      <c r="E57" s="38"/>
      <c r="F57" s="33">
        <f t="shared" si="63"/>
        <v>58.3</v>
      </c>
      <c r="G57" s="37">
        <v>58.3</v>
      </c>
      <c r="H57" s="38"/>
      <c r="I57" s="33">
        <f t="shared" si="64"/>
        <v>61.2</v>
      </c>
      <c r="J57" s="37">
        <v>61.2</v>
      </c>
      <c r="K57" s="38"/>
      <c r="L57" s="33">
        <f t="shared" si="65"/>
        <v>65</v>
      </c>
      <c r="M57" s="37">
        <v>65</v>
      </c>
      <c r="N57" s="38"/>
      <c r="O57" s="21"/>
    </row>
    <row r="58" spans="1:15" s="39" customFormat="1" ht="60.75" x14ac:dyDescent="0.3">
      <c r="A58" s="4">
        <v>22010500</v>
      </c>
      <c r="B58" s="5" t="s">
        <v>60</v>
      </c>
      <c r="C58" s="33">
        <f t="shared" si="62"/>
        <v>0</v>
      </c>
      <c r="D58" s="37"/>
      <c r="E58" s="38"/>
      <c r="F58" s="33">
        <f t="shared" si="63"/>
        <v>0</v>
      </c>
      <c r="G58" s="37"/>
      <c r="H58" s="38"/>
      <c r="I58" s="33">
        <f t="shared" si="64"/>
        <v>0</v>
      </c>
      <c r="J58" s="37"/>
      <c r="K58" s="38"/>
      <c r="L58" s="33">
        <f t="shared" si="65"/>
        <v>0</v>
      </c>
      <c r="M58" s="37"/>
      <c r="N58" s="38"/>
      <c r="O58" s="21"/>
    </row>
    <row r="59" spans="1:15" s="39" customFormat="1" ht="60.75" x14ac:dyDescent="0.3">
      <c r="A59" s="4">
        <v>22010600</v>
      </c>
      <c r="B59" s="5" t="s">
        <v>61</v>
      </c>
      <c r="C59" s="33">
        <f t="shared" si="62"/>
        <v>0</v>
      </c>
      <c r="D59" s="37"/>
      <c r="E59" s="38"/>
      <c r="F59" s="33">
        <f t="shared" si="63"/>
        <v>0</v>
      </c>
      <c r="G59" s="37"/>
      <c r="H59" s="38"/>
      <c r="I59" s="33">
        <f t="shared" si="64"/>
        <v>0</v>
      </c>
      <c r="J59" s="37"/>
      <c r="K59" s="38"/>
      <c r="L59" s="33">
        <f t="shared" si="65"/>
        <v>0</v>
      </c>
      <c r="M59" s="37"/>
      <c r="N59" s="38"/>
      <c r="O59" s="21"/>
    </row>
    <row r="60" spans="1:15" s="39" customFormat="1" ht="46.15" customHeight="1" x14ac:dyDescent="0.3">
      <c r="A60" s="4">
        <v>22010700</v>
      </c>
      <c r="B60" s="5" t="s">
        <v>62</v>
      </c>
      <c r="C60" s="33">
        <f t="shared" si="62"/>
        <v>0</v>
      </c>
      <c r="D60" s="37"/>
      <c r="E60" s="38"/>
      <c r="F60" s="33">
        <f t="shared" si="63"/>
        <v>0</v>
      </c>
      <c r="G60" s="37"/>
      <c r="H60" s="38"/>
      <c r="I60" s="33">
        <f t="shared" si="64"/>
        <v>0</v>
      </c>
      <c r="J60" s="37"/>
      <c r="K60" s="38"/>
      <c r="L60" s="33">
        <f t="shared" si="65"/>
        <v>0</v>
      </c>
      <c r="M60" s="37"/>
      <c r="N60" s="38"/>
      <c r="O60" s="21"/>
    </row>
    <row r="61" spans="1:15" s="39" customFormat="1" ht="81" x14ac:dyDescent="0.3">
      <c r="A61" s="4">
        <v>22010900</v>
      </c>
      <c r="B61" s="5" t="s">
        <v>63</v>
      </c>
      <c r="C61" s="33">
        <f t="shared" si="62"/>
        <v>0</v>
      </c>
      <c r="D61" s="37"/>
      <c r="E61" s="38"/>
      <c r="F61" s="33">
        <f t="shared" si="63"/>
        <v>0</v>
      </c>
      <c r="G61" s="37"/>
      <c r="H61" s="38"/>
      <c r="I61" s="33">
        <f t="shared" si="64"/>
        <v>0</v>
      </c>
      <c r="J61" s="37"/>
      <c r="K61" s="38"/>
      <c r="L61" s="33">
        <f t="shared" si="65"/>
        <v>0</v>
      </c>
      <c r="M61" s="37"/>
      <c r="N61" s="38"/>
      <c r="O61" s="21"/>
    </row>
    <row r="62" spans="1:15" s="39" customFormat="1" ht="46.9" customHeight="1" x14ac:dyDescent="0.3">
      <c r="A62" s="4">
        <v>22011000</v>
      </c>
      <c r="B62" s="5" t="s">
        <v>64</v>
      </c>
      <c r="C62" s="33">
        <f t="shared" si="62"/>
        <v>0</v>
      </c>
      <c r="D62" s="37"/>
      <c r="E62" s="38"/>
      <c r="F62" s="33">
        <f t="shared" si="63"/>
        <v>0</v>
      </c>
      <c r="G62" s="37"/>
      <c r="H62" s="38"/>
      <c r="I62" s="33">
        <f t="shared" si="64"/>
        <v>0</v>
      </c>
      <c r="J62" s="37"/>
      <c r="K62" s="38"/>
      <c r="L62" s="33">
        <f t="shared" si="65"/>
        <v>0</v>
      </c>
      <c r="M62" s="37"/>
      <c r="N62" s="38"/>
      <c r="O62" s="21"/>
    </row>
    <row r="63" spans="1:15" s="39" customFormat="1" ht="48.95" customHeight="1" x14ac:dyDescent="0.3">
      <c r="A63" s="4">
        <v>22011100</v>
      </c>
      <c r="B63" s="5" t="s">
        <v>65</v>
      </c>
      <c r="C63" s="33">
        <f t="shared" si="62"/>
        <v>0</v>
      </c>
      <c r="D63" s="37"/>
      <c r="E63" s="38"/>
      <c r="F63" s="33">
        <f t="shared" si="63"/>
        <v>0</v>
      </c>
      <c r="G63" s="37"/>
      <c r="H63" s="38"/>
      <c r="I63" s="33">
        <f t="shared" si="64"/>
        <v>0</v>
      </c>
      <c r="J63" s="37"/>
      <c r="K63" s="38"/>
      <c r="L63" s="33">
        <f t="shared" si="65"/>
        <v>0</v>
      </c>
      <c r="M63" s="37"/>
      <c r="N63" s="38"/>
      <c r="O63" s="21"/>
    </row>
    <row r="64" spans="1:15" s="39" customFormat="1" ht="48.95" customHeight="1" x14ac:dyDescent="0.3">
      <c r="A64" s="4">
        <v>22011800</v>
      </c>
      <c r="B64" s="5" t="s">
        <v>66</v>
      </c>
      <c r="C64" s="33">
        <f t="shared" si="62"/>
        <v>0</v>
      </c>
      <c r="D64" s="37"/>
      <c r="E64" s="38"/>
      <c r="F64" s="33">
        <f t="shared" si="63"/>
        <v>0</v>
      </c>
      <c r="G64" s="37"/>
      <c r="H64" s="38"/>
      <c r="I64" s="33">
        <f t="shared" si="64"/>
        <v>0</v>
      </c>
      <c r="J64" s="37"/>
      <c r="K64" s="38"/>
      <c r="L64" s="33">
        <f t="shared" si="65"/>
        <v>0</v>
      </c>
      <c r="M64" s="37"/>
      <c r="N64" s="38"/>
      <c r="O64" s="21"/>
    </row>
    <row r="65" spans="1:15" s="39" customFormat="1" ht="30.6" customHeight="1" x14ac:dyDescent="0.3">
      <c r="A65" s="12">
        <v>22012500</v>
      </c>
      <c r="B65" s="5" t="s">
        <v>67</v>
      </c>
      <c r="C65" s="33">
        <f t="shared" si="62"/>
        <v>1201.0039999999999</v>
      </c>
      <c r="D65" s="37">
        <v>1201.0039999999999</v>
      </c>
      <c r="E65" s="38"/>
      <c r="F65" s="33">
        <f t="shared" si="63"/>
        <v>1225</v>
      </c>
      <c r="G65" s="37">
        <v>1225</v>
      </c>
      <c r="H65" s="38"/>
      <c r="I65" s="33">
        <f t="shared" si="64"/>
        <v>1250</v>
      </c>
      <c r="J65" s="37">
        <v>1250</v>
      </c>
      <c r="K65" s="38"/>
      <c r="L65" s="33">
        <f t="shared" si="65"/>
        <v>1270</v>
      </c>
      <c r="M65" s="37">
        <v>1270</v>
      </c>
      <c r="N65" s="38"/>
      <c r="O65" s="21"/>
    </row>
    <row r="66" spans="1:15" s="57" customFormat="1" ht="43.5" customHeight="1" x14ac:dyDescent="0.3">
      <c r="A66" s="12">
        <v>22012600</v>
      </c>
      <c r="B66" s="5" t="s">
        <v>68</v>
      </c>
      <c r="C66" s="33">
        <f t="shared" si="62"/>
        <v>393</v>
      </c>
      <c r="D66" s="37">
        <v>393</v>
      </c>
      <c r="E66" s="38"/>
      <c r="F66" s="33">
        <f t="shared" si="63"/>
        <v>400</v>
      </c>
      <c r="G66" s="37">
        <v>400</v>
      </c>
      <c r="H66" s="38"/>
      <c r="I66" s="33">
        <f t="shared" si="64"/>
        <v>410</v>
      </c>
      <c r="J66" s="37">
        <v>410</v>
      </c>
      <c r="K66" s="38"/>
      <c r="L66" s="33">
        <f t="shared" si="65"/>
        <v>420</v>
      </c>
      <c r="M66" s="37">
        <v>420</v>
      </c>
      <c r="N66" s="38"/>
      <c r="O66" s="21"/>
    </row>
    <row r="67" spans="1:15" s="57" customFormat="1" ht="141.75" x14ac:dyDescent="0.3">
      <c r="A67" s="12">
        <v>22012900</v>
      </c>
      <c r="B67" s="5" t="s">
        <v>69</v>
      </c>
      <c r="C67" s="33">
        <f t="shared" si="62"/>
        <v>0</v>
      </c>
      <c r="D67" s="37"/>
      <c r="E67" s="38"/>
      <c r="F67" s="33">
        <f t="shared" si="63"/>
        <v>0</v>
      </c>
      <c r="G67" s="37"/>
      <c r="H67" s="38"/>
      <c r="I67" s="33">
        <f t="shared" si="64"/>
        <v>0</v>
      </c>
      <c r="J67" s="37"/>
      <c r="K67" s="38"/>
      <c r="L67" s="33">
        <f t="shared" si="65"/>
        <v>0</v>
      </c>
      <c r="M67" s="37"/>
      <c r="N67" s="38"/>
      <c r="O67" s="21"/>
    </row>
    <row r="68" spans="1:15" s="53" customFormat="1" ht="129" customHeight="1" x14ac:dyDescent="0.3">
      <c r="A68" s="8">
        <v>22080400</v>
      </c>
      <c r="B68" s="13" t="s">
        <v>70</v>
      </c>
      <c r="C68" s="33">
        <f t="shared" si="62"/>
        <v>12.996</v>
      </c>
      <c r="D68" s="49">
        <v>12.996</v>
      </c>
      <c r="E68" s="50"/>
      <c r="F68" s="33">
        <f t="shared" si="63"/>
        <v>12.996</v>
      </c>
      <c r="G68" s="49">
        <v>12.996</v>
      </c>
      <c r="H68" s="50"/>
      <c r="I68" s="33">
        <f t="shared" si="64"/>
        <v>12.996</v>
      </c>
      <c r="J68" s="49">
        <v>12.996</v>
      </c>
      <c r="K68" s="50"/>
      <c r="L68" s="33">
        <f t="shared" si="65"/>
        <v>12.996</v>
      </c>
      <c r="M68" s="49">
        <v>12.996</v>
      </c>
      <c r="N68" s="50"/>
      <c r="O68" s="21"/>
    </row>
    <row r="69" spans="1:15" s="53" customFormat="1" ht="27" customHeight="1" x14ac:dyDescent="0.3">
      <c r="A69" s="8">
        <v>22090000</v>
      </c>
      <c r="B69" s="13" t="s">
        <v>71</v>
      </c>
      <c r="C69" s="33">
        <f t="shared" si="62"/>
        <v>140</v>
      </c>
      <c r="D69" s="49">
        <v>140</v>
      </c>
      <c r="E69" s="50"/>
      <c r="F69" s="33">
        <f t="shared" si="63"/>
        <v>150</v>
      </c>
      <c r="G69" s="49">
        <v>150</v>
      </c>
      <c r="H69" s="50"/>
      <c r="I69" s="33">
        <f t="shared" si="64"/>
        <v>155</v>
      </c>
      <c r="J69" s="49">
        <v>155</v>
      </c>
      <c r="K69" s="50"/>
      <c r="L69" s="33">
        <f t="shared" si="65"/>
        <v>160</v>
      </c>
      <c r="M69" s="49">
        <v>160</v>
      </c>
      <c r="N69" s="50"/>
      <c r="O69" s="21"/>
    </row>
    <row r="70" spans="1:15" s="39" customFormat="1" ht="129.75" customHeight="1" x14ac:dyDescent="0.3">
      <c r="A70" s="8" t="s">
        <v>72</v>
      </c>
      <c r="B70" s="13" t="s">
        <v>73</v>
      </c>
      <c r="C70" s="33">
        <f t="shared" si="62"/>
        <v>0</v>
      </c>
      <c r="D70" s="37"/>
      <c r="E70" s="38"/>
      <c r="F70" s="33">
        <f t="shared" si="63"/>
        <v>0</v>
      </c>
      <c r="G70" s="37"/>
      <c r="H70" s="38"/>
      <c r="I70" s="33">
        <f t="shared" si="64"/>
        <v>0</v>
      </c>
      <c r="J70" s="37"/>
      <c r="K70" s="38"/>
      <c r="L70" s="33">
        <f t="shared" si="65"/>
        <v>0</v>
      </c>
      <c r="M70" s="37"/>
      <c r="N70" s="38"/>
      <c r="O70" s="21"/>
    </row>
    <row r="71" spans="1:15" s="36" customFormat="1" ht="27" customHeight="1" x14ac:dyDescent="0.35">
      <c r="A71" s="8">
        <v>24000000</v>
      </c>
      <c r="B71" s="9" t="s">
        <v>74</v>
      </c>
      <c r="C71" s="33">
        <f t="shared" ref="C71:I71" si="66">C72+C73+C78+C82+C85</f>
        <v>45.017000000000003</v>
      </c>
      <c r="D71" s="44">
        <f t="shared" si="66"/>
        <v>45.017000000000003</v>
      </c>
      <c r="E71" s="35">
        <f t="shared" si="66"/>
        <v>0</v>
      </c>
      <c r="F71" s="33">
        <f t="shared" si="66"/>
        <v>50</v>
      </c>
      <c r="G71" s="44">
        <f t="shared" ref="G71:H71" si="67">G72+G73+G78+G82+G85</f>
        <v>50</v>
      </c>
      <c r="H71" s="35">
        <f t="shared" si="67"/>
        <v>0</v>
      </c>
      <c r="I71" s="33">
        <f t="shared" si="66"/>
        <v>60</v>
      </c>
      <c r="J71" s="44">
        <f t="shared" ref="J71:K71" si="68">J72+J73+J78+J82+J85</f>
        <v>60</v>
      </c>
      <c r="K71" s="35">
        <f t="shared" si="68"/>
        <v>0</v>
      </c>
      <c r="L71" s="33">
        <f>L72+L73+L78+L82+L85</f>
        <v>70</v>
      </c>
      <c r="M71" s="44">
        <f t="shared" ref="M71:N71" si="69">M72+M73+M78+M82+M85</f>
        <v>70</v>
      </c>
      <c r="N71" s="35">
        <f t="shared" si="69"/>
        <v>0</v>
      </c>
      <c r="O71" s="21"/>
    </row>
    <row r="72" spans="1:15" s="39" customFormat="1" ht="64.5" customHeight="1" x14ac:dyDescent="0.3">
      <c r="A72" s="4">
        <v>24030000</v>
      </c>
      <c r="B72" s="5" t="s">
        <v>75</v>
      </c>
      <c r="C72" s="33">
        <f t="shared" ref="C72" si="70">D72+E72</f>
        <v>0</v>
      </c>
      <c r="D72" s="37"/>
      <c r="E72" s="38"/>
      <c r="F72" s="33">
        <f t="shared" si="63"/>
        <v>0</v>
      </c>
      <c r="G72" s="37"/>
      <c r="H72" s="38"/>
      <c r="I72" s="33">
        <f t="shared" ref="I72" si="71">J72+K72</f>
        <v>0</v>
      </c>
      <c r="J72" s="37"/>
      <c r="K72" s="38"/>
      <c r="L72" s="33">
        <f t="shared" ref="L72" si="72">M72+N72</f>
        <v>0</v>
      </c>
      <c r="M72" s="37"/>
      <c r="N72" s="38"/>
      <c r="O72" s="21"/>
    </row>
    <row r="73" spans="1:15" s="54" customFormat="1" ht="27" customHeight="1" x14ac:dyDescent="0.3">
      <c r="A73" s="8">
        <v>24060000</v>
      </c>
      <c r="B73" s="18" t="s">
        <v>50</v>
      </c>
      <c r="C73" s="33">
        <f t="shared" ref="C73:E73" si="73">SUM(C74:C77)</f>
        <v>45.017000000000003</v>
      </c>
      <c r="D73" s="58">
        <f t="shared" si="73"/>
        <v>45.017000000000003</v>
      </c>
      <c r="E73" s="59">
        <f t="shared" si="73"/>
        <v>0</v>
      </c>
      <c r="F73" s="33">
        <f t="shared" ref="F73:L73" si="74">SUM(F74:F77)</f>
        <v>50</v>
      </c>
      <c r="G73" s="58">
        <f t="shared" ref="G73:H73" si="75">SUM(G74:G77)</f>
        <v>50</v>
      </c>
      <c r="H73" s="59">
        <f t="shared" si="75"/>
        <v>0</v>
      </c>
      <c r="I73" s="33">
        <f t="shared" si="74"/>
        <v>60</v>
      </c>
      <c r="J73" s="58">
        <f t="shared" ref="J73:K73" si="76">SUM(J74:J77)</f>
        <v>60</v>
      </c>
      <c r="K73" s="59">
        <f t="shared" si="76"/>
        <v>0</v>
      </c>
      <c r="L73" s="33">
        <f t="shared" si="74"/>
        <v>70</v>
      </c>
      <c r="M73" s="58">
        <f t="shared" ref="M73:N73" si="77">SUM(M74:M77)</f>
        <v>70</v>
      </c>
      <c r="N73" s="59">
        <f t="shared" si="77"/>
        <v>0</v>
      </c>
      <c r="O73" s="21"/>
    </row>
    <row r="74" spans="1:15" s="39" customFormat="1" ht="27" customHeight="1" x14ac:dyDescent="0.3">
      <c r="A74" s="4">
        <v>24060300</v>
      </c>
      <c r="B74" s="5" t="s">
        <v>50</v>
      </c>
      <c r="C74" s="33">
        <f t="shared" ref="C74:C77" si="78">D74+E74</f>
        <v>45.017000000000003</v>
      </c>
      <c r="D74" s="37">
        <v>45.017000000000003</v>
      </c>
      <c r="E74" s="38"/>
      <c r="F74" s="33">
        <f t="shared" si="63"/>
        <v>50</v>
      </c>
      <c r="G74" s="37">
        <v>50</v>
      </c>
      <c r="H74" s="38"/>
      <c r="I74" s="33">
        <f t="shared" ref="I74:I77" si="79">J74+K74</f>
        <v>60</v>
      </c>
      <c r="J74" s="37">
        <v>60</v>
      </c>
      <c r="K74" s="38"/>
      <c r="L74" s="33">
        <f t="shared" ref="L74:L77" si="80">M74+N74</f>
        <v>70</v>
      </c>
      <c r="M74" s="37">
        <v>70</v>
      </c>
      <c r="N74" s="38"/>
      <c r="O74" s="21"/>
    </row>
    <row r="75" spans="1:15" s="39" customFormat="1" ht="144" customHeight="1" x14ac:dyDescent="0.3">
      <c r="A75" s="12" t="s">
        <v>76</v>
      </c>
      <c r="B75" s="16" t="s">
        <v>50</v>
      </c>
      <c r="C75" s="33">
        <f t="shared" si="78"/>
        <v>0</v>
      </c>
      <c r="D75" s="37"/>
      <c r="E75" s="38"/>
      <c r="F75" s="33">
        <f t="shared" si="63"/>
        <v>0</v>
      </c>
      <c r="G75" s="37"/>
      <c r="H75" s="38"/>
      <c r="I75" s="33">
        <f t="shared" si="79"/>
        <v>0</v>
      </c>
      <c r="J75" s="37"/>
      <c r="K75" s="38"/>
      <c r="L75" s="33">
        <f t="shared" si="80"/>
        <v>0</v>
      </c>
      <c r="M75" s="37"/>
      <c r="N75" s="38"/>
      <c r="O75" s="21"/>
    </row>
    <row r="76" spans="1:15" s="39" customFormat="1" ht="40.5" x14ac:dyDescent="0.3">
      <c r="A76" s="12">
        <v>24061600</v>
      </c>
      <c r="B76" s="5" t="s">
        <v>77</v>
      </c>
      <c r="C76" s="33">
        <f t="shared" si="78"/>
        <v>0</v>
      </c>
      <c r="D76" s="55"/>
      <c r="E76" s="56"/>
      <c r="F76" s="33">
        <f t="shared" si="63"/>
        <v>0</v>
      </c>
      <c r="G76" s="55"/>
      <c r="H76" s="56"/>
      <c r="I76" s="33">
        <f t="shared" si="79"/>
        <v>0</v>
      </c>
      <c r="J76" s="55"/>
      <c r="K76" s="56"/>
      <c r="L76" s="33">
        <f t="shared" si="80"/>
        <v>0</v>
      </c>
      <c r="M76" s="55"/>
      <c r="N76" s="56"/>
      <c r="O76" s="21"/>
    </row>
    <row r="77" spans="1:15" s="39" customFormat="1" ht="81" x14ac:dyDescent="0.3">
      <c r="A77" s="12">
        <v>24062100</v>
      </c>
      <c r="B77" s="5" t="s">
        <v>78</v>
      </c>
      <c r="C77" s="33">
        <f t="shared" si="78"/>
        <v>0</v>
      </c>
      <c r="D77" s="55"/>
      <c r="E77" s="56"/>
      <c r="F77" s="33">
        <f t="shared" si="63"/>
        <v>0</v>
      </c>
      <c r="G77" s="55"/>
      <c r="H77" s="56"/>
      <c r="I77" s="33">
        <f t="shared" si="79"/>
        <v>0</v>
      </c>
      <c r="J77" s="55"/>
      <c r="K77" s="56"/>
      <c r="L77" s="33">
        <f t="shared" si="80"/>
        <v>0</v>
      </c>
      <c r="M77" s="55"/>
      <c r="N77" s="56"/>
      <c r="O77" s="21"/>
    </row>
    <row r="78" spans="1:15" s="54" customFormat="1" ht="40.5" x14ac:dyDescent="0.3">
      <c r="A78" s="8">
        <v>24110000</v>
      </c>
      <c r="B78" s="18" t="s">
        <v>79</v>
      </c>
      <c r="C78" s="33">
        <f t="shared" ref="C78:E78" si="81">SUM(C79:C81)</f>
        <v>0</v>
      </c>
      <c r="D78" s="58">
        <f t="shared" si="81"/>
        <v>0</v>
      </c>
      <c r="E78" s="59">
        <f t="shared" si="81"/>
        <v>0</v>
      </c>
      <c r="F78" s="33">
        <f t="shared" ref="F78:N78" si="82">SUM(F79:F81)</f>
        <v>0</v>
      </c>
      <c r="G78" s="58">
        <f t="shared" si="82"/>
        <v>0</v>
      </c>
      <c r="H78" s="59">
        <f t="shared" si="82"/>
        <v>0</v>
      </c>
      <c r="I78" s="33">
        <f t="shared" si="82"/>
        <v>0</v>
      </c>
      <c r="J78" s="58">
        <f t="shared" si="82"/>
        <v>0</v>
      </c>
      <c r="K78" s="59">
        <f t="shared" si="82"/>
        <v>0</v>
      </c>
      <c r="L78" s="33">
        <f t="shared" si="82"/>
        <v>0</v>
      </c>
      <c r="M78" s="58">
        <f t="shared" si="82"/>
        <v>0</v>
      </c>
      <c r="N78" s="59">
        <f t="shared" si="82"/>
        <v>0</v>
      </c>
      <c r="O78" s="21"/>
    </row>
    <row r="79" spans="1:15" s="39" customFormat="1" ht="40.5" x14ac:dyDescent="0.3">
      <c r="A79" s="20">
        <v>24110600</v>
      </c>
      <c r="B79" s="5" t="s">
        <v>80</v>
      </c>
      <c r="C79" s="33">
        <f t="shared" ref="C79:C81" si="83">D79+E79</f>
        <v>0</v>
      </c>
      <c r="D79" s="60"/>
      <c r="E79" s="61"/>
      <c r="F79" s="33">
        <f t="shared" si="63"/>
        <v>0</v>
      </c>
      <c r="G79" s="60"/>
      <c r="H79" s="61"/>
      <c r="I79" s="33">
        <f t="shared" ref="I79:I85" si="84">J79+K79</f>
        <v>0</v>
      </c>
      <c r="J79" s="60"/>
      <c r="K79" s="61"/>
      <c r="L79" s="33">
        <f t="shared" ref="L79:L85" si="85">M79+N79</f>
        <v>0</v>
      </c>
      <c r="M79" s="60"/>
      <c r="N79" s="61"/>
      <c r="O79" s="21"/>
    </row>
    <row r="80" spans="1:15" s="39" customFormat="1" ht="48.2" customHeight="1" x14ac:dyDescent="0.3">
      <c r="A80" s="20" t="s">
        <v>81</v>
      </c>
      <c r="B80" s="5" t="s">
        <v>82</v>
      </c>
      <c r="C80" s="33">
        <f t="shared" si="83"/>
        <v>0</v>
      </c>
      <c r="D80" s="62"/>
      <c r="E80" s="61"/>
      <c r="F80" s="33">
        <f t="shared" si="63"/>
        <v>0</v>
      </c>
      <c r="G80" s="62"/>
      <c r="H80" s="61"/>
      <c r="I80" s="33">
        <f t="shared" si="84"/>
        <v>0</v>
      </c>
      <c r="J80" s="62"/>
      <c r="K80" s="61"/>
      <c r="L80" s="33">
        <f t="shared" si="85"/>
        <v>0</v>
      </c>
      <c r="M80" s="62"/>
      <c r="N80" s="61"/>
      <c r="O80" s="21"/>
    </row>
    <row r="81" spans="1:15" s="39" customFormat="1" ht="101.25" x14ac:dyDescent="0.3">
      <c r="A81" s="20">
        <v>24110900</v>
      </c>
      <c r="B81" s="5" t="s">
        <v>83</v>
      </c>
      <c r="C81" s="33">
        <f t="shared" si="83"/>
        <v>0</v>
      </c>
      <c r="D81" s="62"/>
      <c r="E81" s="61"/>
      <c r="F81" s="33">
        <f t="shared" si="63"/>
        <v>0</v>
      </c>
      <c r="G81" s="62"/>
      <c r="H81" s="61"/>
      <c r="I81" s="33">
        <f t="shared" si="84"/>
        <v>0</v>
      </c>
      <c r="J81" s="62"/>
      <c r="K81" s="61"/>
      <c r="L81" s="33">
        <f t="shared" si="85"/>
        <v>0</v>
      </c>
      <c r="M81" s="62"/>
      <c r="N81" s="61"/>
      <c r="O81" s="21"/>
    </row>
    <row r="82" spans="1:15" s="39" customFormat="1" ht="27" customHeight="1" x14ac:dyDescent="0.3">
      <c r="A82" s="4">
        <v>24160000</v>
      </c>
      <c r="B82" s="5" t="s">
        <v>84</v>
      </c>
      <c r="C82" s="33">
        <f>D82+E82</f>
        <v>0</v>
      </c>
      <c r="D82" s="45">
        <f>D83+D84</f>
        <v>0</v>
      </c>
      <c r="E82" s="46">
        <f>E83+E84</f>
        <v>0</v>
      </c>
      <c r="F82" s="33">
        <f>G82+H82</f>
        <v>0</v>
      </c>
      <c r="G82" s="45">
        <f>G83+G84</f>
        <v>0</v>
      </c>
      <c r="H82" s="46">
        <f>H83+H84</f>
        <v>0</v>
      </c>
      <c r="I82" s="33">
        <f t="shared" si="84"/>
        <v>0</v>
      </c>
      <c r="J82" s="45">
        <f>J83+J84</f>
        <v>0</v>
      </c>
      <c r="K82" s="46">
        <f>K83+K84</f>
        <v>0</v>
      </c>
      <c r="L82" s="33">
        <f t="shared" si="85"/>
        <v>0</v>
      </c>
      <c r="M82" s="45">
        <f>M83+M84</f>
        <v>0</v>
      </c>
      <c r="N82" s="46">
        <f>N83+N84</f>
        <v>0</v>
      </c>
      <c r="O82" s="21"/>
    </row>
    <row r="83" spans="1:15" s="43" customFormat="1" ht="60.4" customHeight="1" x14ac:dyDescent="0.3">
      <c r="A83" s="10">
        <v>24160100</v>
      </c>
      <c r="B83" s="7" t="s">
        <v>85</v>
      </c>
      <c r="C83" s="33">
        <f t="shared" ref="C83:C85" si="86">D83+E83</f>
        <v>0</v>
      </c>
      <c r="D83" s="37"/>
      <c r="E83" s="38"/>
      <c r="F83" s="33">
        <f t="shared" ref="F83:F84" si="87">G83+H83</f>
        <v>0</v>
      </c>
      <c r="G83" s="37"/>
      <c r="H83" s="38"/>
      <c r="I83" s="33">
        <f t="shared" si="84"/>
        <v>0</v>
      </c>
      <c r="J83" s="37"/>
      <c r="K83" s="38"/>
      <c r="L83" s="33">
        <f t="shared" si="85"/>
        <v>0</v>
      </c>
      <c r="M83" s="37"/>
      <c r="N83" s="38"/>
      <c r="O83" s="21"/>
    </row>
    <row r="84" spans="1:15" s="43" customFormat="1" ht="61.9" customHeight="1" x14ac:dyDescent="0.3">
      <c r="A84" s="10">
        <v>24160200</v>
      </c>
      <c r="B84" s="7" t="s">
        <v>86</v>
      </c>
      <c r="C84" s="33">
        <f t="shared" si="86"/>
        <v>0</v>
      </c>
      <c r="D84" s="55"/>
      <c r="E84" s="56"/>
      <c r="F84" s="33">
        <f t="shared" si="87"/>
        <v>0</v>
      </c>
      <c r="G84" s="55"/>
      <c r="H84" s="56"/>
      <c r="I84" s="33">
        <f t="shared" si="84"/>
        <v>0</v>
      </c>
      <c r="J84" s="55"/>
      <c r="K84" s="56"/>
      <c r="L84" s="33">
        <f t="shared" si="85"/>
        <v>0</v>
      </c>
      <c r="M84" s="55"/>
      <c r="N84" s="56"/>
      <c r="O84" s="21"/>
    </row>
    <row r="85" spans="1:15" s="39" customFormat="1" ht="40.5" x14ac:dyDescent="0.3">
      <c r="A85" s="4">
        <v>24170000</v>
      </c>
      <c r="B85" s="5" t="s">
        <v>87</v>
      </c>
      <c r="C85" s="33">
        <f t="shared" si="86"/>
        <v>0</v>
      </c>
      <c r="D85" s="55"/>
      <c r="E85" s="56"/>
      <c r="F85" s="33">
        <f t="shared" si="63"/>
        <v>0</v>
      </c>
      <c r="G85" s="55"/>
      <c r="H85" s="56"/>
      <c r="I85" s="33">
        <f t="shared" si="84"/>
        <v>0</v>
      </c>
      <c r="J85" s="55"/>
      <c r="K85" s="56"/>
      <c r="L85" s="33">
        <f t="shared" si="85"/>
        <v>0</v>
      </c>
      <c r="M85" s="55"/>
      <c r="N85" s="56"/>
      <c r="O85" s="21"/>
    </row>
    <row r="86" spans="1:15" s="63" customFormat="1" ht="34.5" x14ac:dyDescent="0.35">
      <c r="A86" s="8">
        <v>25000000</v>
      </c>
      <c r="B86" s="9" t="s">
        <v>88</v>
      </c>
      <c r="C86" s="33">
        <f t="shared" ref="C86:E86" si="88">C87+C88</f>
        <v>4826.8777499999997</v>
      </c>
      <c r="D86" s="58">
        <f t="shared" si="88"/>
        <v>0</v>
      </c>
      <c r="E86" s="59">
        <f t="shared" si="88"/>
        <v>4826.8777499999997</v>
      </c>
      <c r="F86" s="33">
        <f t="shared" ref="F86:N86" si="89">F87+F88</f>
        <v>4855.1737499999999</v>
      </c>
      <c r="G86" s="58">
        <f t="shared" si="89"/>
        <v>0</v>
      </c>
      <c r="H86" s="59">
        <f t="shared" si="89"/>
        <v>4855.1737499999999</v>
      </c>
      <c r="I86" s="33">
        <f t="shared" si="89"/>
        <v>4925.1737499999999</v>
      </c>
      <c r="J86" s="58">
        <f t="shared" si="89"/>
        <v>0</v>
      </c>
      <c r="K86" s="59">
        <f t="shared" si="89"/>
        <v>4925.1737499999999</v>
      </c>
      <c r="L86" s="33">
        <f t="shared" si="89"/>
        <v>5055.1737499999999</v>
      </c>
      <c r="M86" s="58">
        <f t="shared" si="89"/>
        <v>0</v>
      </c>
      <c r="N86" s="59">
        <f t="shared" si="89"/>
        <v>5055.1737499999999</v>
      </c>
      <c r="O86" s="21"/>
    </row>
    <row r="87" spans="1:15" s="39" customFormat="1" ht="44.85" customHeight="1" x14ac:dyDescent="0.3">
      <c r="A87" s="4">
        <v>25010000</v>
      </c>
      <c r="B87" s="5" t="s">
        <v>89</v>
      </c>
      <c r="C87" s="33">
        <f t="shared" ref="C87:C88" si="90">D87+E87</f>
        <v>3771.7040000000002</v>
      </c>
      <c r="D87" s="62"/>
      <c r="E87" s="61">
        <v>3771.7040000000002</v>
      </c>
      <c r="F87" s="33">
        <f t="shared" si="63"/>
        <v>3800</v>
      </c>
      <c r="G87" s="62"/>
      <c r="H87" s="61">
        <v>3800</v>
      </c>
      <c r="I87" s="33">
        <f t="shared" ref="I87:I88" si="91">J87+K87</f>
        <v>3870</v>
      </c>
      <c r="J87" s="62"/>
      <c r="K87" s="61">
        <v>3870</v>
      </c>
      <c r="L87" s="33">
        <f t="shared" ref="L87:L88" si="92">M87+N87</f>
        <v>4000</v>
      </c>
      <c r="M87" s="62"/>
      <c r="N87" s="61">
        <v>4000</v>
      </c>
      <c r="O87" s="21"/>
    </row>
    <row r="88" spans="1:15" s="39" customFormat="1" ht="40.5" x14ac:dyDescent="0.3">
      <c r="A88" s="4">
        <v>25020000</v>
      </c>
      <c r="B88" s="5" t="s">
        <v>90</v>
      </c>
      <c r="C88" s="33">
        <f t="shared" si="90"/>
        <v>1055.1737499999999</v>
      </c>
      <c r="D88" s="62"/>
      <c r="E88" s="61">
        <v>1055.1737499999999</v>
      </c>
      <c r="F88" s="33">
        <f t="shared" si="63"/>
        <v>1055.1737499999999</v>
      </c>
      <c r="G88" s="62"/>
      <c r="H88" s="61">
        <v>1055.1737499999999</v>
      </c>
      <c r="I88" s="33">
        <f t="shared" si="91"/>
        <v>1055.1737499999999</v>
      </c>
      <c r="J88" s="62"/>
      <c r="K88" s="61">
        <v>1055.1737499999999</v>
      </c>
      <c r="L88" s="33">
        <f t="shared" si="92"/>
        <v>1055.1737499999999</v>
      </c>
      <c r="M88" s="62"/>
      <c r="N88" s="61">
        <v>1055.1737499999999</v>
      </c>
      <c r="O88" s="21"/>
    </row>
    <row r="89" spans="1:15" s="32" customFormat="1" ht="27" customHeight="1" x14ac:dyDescent="0.3">
      <c r="A89" s="8">
        <v>30000000</v>
      </c>
      <c r="B89" s="17" t="s">
        <v>91</v>
      </c>
      <c r="C89" s="33">
        <f t="shared" ref="C89:E89" si="93">C90+C94</f>
        <v>0</v>
      </c>
      <c r="D89" s="47">
        <f t="shared" si="93"/>
        <v>0</v>
      </c>
      <c r="E89" s="48">
        <f t="shared" si="93"/>
        <v>0</v>
      </c>
      <c r="F89" s="33">
        <f t="shared" ref="F89:N89" si="94">F90+F94</f>
        <v>0</v>
      </c>
      <c r="G89" s="47">
        <f t="shared" si="94"/>
        <v>0</v>
      </c>
      <c r="H89" s="48">
        <f t="shared" si="94"/>
        <v>0</v>
      </c>
      <c r="I89" s="33">
        <f t="shared" si="94"/>
        <v>0</v>
      </c>
      <c r="J89" s="47">
        <f t="shared" si="94"/>
        <v>0</v>
      </c>
      <c r="K89" s="48">
        <f t="shared" si="94"/>
        <v>0</v>
      </c>
      <c r="L89" s="33">
        <f t="shared" si="94"/>
        <v>0</v>
      </c>
      <c r="M89" s="47">
        <f t="shared" si="94"/>
        <v>0</v>
      </c>
      <c r="N89" s="48">
        <f t="shared" si="94"/>
        <v>0</v>
      </c>
      <c r="O89" s="21"/>
    </row>
    <row r="90" spans="1:15" s="36" customFormat="1" ht="45" x14ac:dyDescent="0.35">
      <c r="A90" s="8">
        <v>31000000</v>
      </c>
      <c r="B90" s="9" t="s">
        <v>92</v>
      </c>
      <c r="C90" s="33">
        <f t="shared" ref="C90:E90" si="95">C91+C92+C93</f>
        <v>0</v>
      </c>
      <c r="D90" s="34">
        <f t="shared" si="95"/>
        <v>0</v>
      </c>
      <c r="E90" s="35">
        <f t="shared" si="95"/>
        <v>0</v>
      </c>
      <c r="F90" s="33">
        <f t="shared" ref="F90:N90" si="96">F91+F92+F93</f>
        <v>0</v>
      </c>
      <c r="G90" s="34">
        <f t="shared" si="96"/>
        <v>0</v>
      </c>
      <c r="H90" s="35">
        <f t="shared" si="96"/>
        <v>0</v>
      </c>
      <c r="I90" s="33">
        <f t="shared" si="96"/>
        <v>0</v>
      </c>
      <c r="J90" s="34">
        <f t="shared" si="96"/>
        <v>0</v>
      </c>
      <c r="K90" s="35">
        <f t="shared" si="96"/>
        <v>0</v>
      </c>
      <c r="L90" s="33">
        <f t="shared" si="96"/>
        <v>0</v>
      </c>
      <c r="M90" s="34">
        <f t="shared" si="96"/>
        <v>0</v>
      </c>
      <c r="N90" s="35">
        <f t="shared" si="96"/>
        <v>0</v>
      </c>
      <c r="O90" s="21"/>
    </row>
    <row r="91" spans="1:15" s="39" customFormat="1" ht="106.7" customHeight="1" x14ac:dyDescent="0.3">
      <c r="A91" s="4">
        <v>31010000</v>
      </c>
      <c r="B91" s="5" t="s">
        <v>93</v>
      </c>
      <c r="C91" s="33">
        <f t="shared" ref="C91:C93" si="97">D91+E91</f>
        <v>0</v>
      </c>
      <c r="D91" s="37"/>
      <c r="E91" s="38"/>
      <c r="F91" s="33">
        <f t="shared" ref="F91:F93" si="98">G91+H91</f>
        <v>0</v>
      </c>
      <c r="G91" s="37"/>
      <c r="H91" s="38"/>
      <c r="I91" s="33">
        <f t="shared" ref="I91:I93" si="99">J91+K91</f>
        <v>0</v>
      </c>
      <c r="J91" s="37"/>
      <c r="K91" s="38"/>
      <c r="L91" s="33">
        <f t="shared" ref="L91:L93" si="100">M91+N91</f>
        <v>0</v>
      </c>
      <c r="M91" s="37"/>
      <c r="N91" s="38"/>
      <c r="O91" s="21"/>
    </row>
    <row r="92" spans="1:15" s="39" customFormat="1" ht="40.5" x14ac:dyDescent="0.3">
      <c r="A92" s="4">
        <v>31020000</v>
      </c>
      <c r="B92" s="5" t="s">
        <v>94</v>
      </c>
      <c r="C92" s="33">
        <f t="shared" si="97"/>
        <v>0</v>
      </c>
      <c r="D92" s="37"/>
      <c r="E92" s="38"/>
      <c r="F92" s="33">
        <f t="shared" si="98"/>
        <v>0</v>
      </c>
      <c r="G92" s="37"/>
      <c r="H92" s="38"/>
      <c r="I92" s="33">
        <f t="shared" si="99"/>
        <v>0</v>
      </c>
      <c r="J92" s="37"/>
      <c r="K92" s="38"/>
      <c r="L92" s="33">
        <f t="shared" si="100"/>
        <v>0</v>
      </c>
      <c r="M92" s="37"/>
      <c r="N92" s="38"/>
      <c r="O92" s="21"/>
    </row>
    <row r="93" spans="1:15" s="39" customFormat="1" ht="60.75" x14ac:dyDescent="0.3">
      <c r="A93" s="4">
        <v>31030000</v>
      </c>
      <c r="B93" s="5" t="s">
        <v>95</v>
      </c>
      <c r="C93" s="33">
        <f t="shared" si="97"/>
        <v>0</v>
      </c>
      <c r="D93" s="55"/>
      <c r="E93" s="56"/>
      <c r="F93" s="33">
        <f t="shared" si="98"/>
        <v>0</v>
      </c>
      <c r="G93" s="55"/>
      <c r="H93" s="56"/>
      <c r="I93" s="33">
        <f t="shared" si="99"/>
        <v>0</v>
      </c>
      <c r="J93" s="55"/>
      <c r="K93" s="56"/>
      <c r="L93" s="33">
        <f t="shared" si="100"/>
        <v>0</v>
      </c>
      <c r="M93" s="55"/>
      <c r="N93" s="56"/>
      <c r="O93" s="21"/>
    </row>
    <row r="94" spans="1:15" s="36" customFormat="1" ht="45" x14ac:dyDescent="0.35">
      <c r="A94" s="8">
        <v>33000000</v>
      </c>
      <c r="B94" s="9" t="s">
        <v>96</v>
      </c>
      <c r="C94" s="33">
        <f t="shared" ref="C94:E94" si="101">C95+C99</f>
        <v>0</v>
      </c>
      <c r="D94" s="34">
        <f t="shared" si="101"/>
        <v>0</v>
      </c>
      <c r="E94" s="35">
        <f t="shared" si="101"/>
        <v>0</v>
      </c>
      <c r="F94" s="33">
        <f t="shared" ref="F94:N94" si="102">F95+F99</f>
        <v>0</v>
      </c>
      <c r="G94" s="34">
        <f t="shared" si="102"/>
        <v>0</v>
      </c>
      <c r="H94" s="35">
        <f t="shared" si="102"/>
        <v>0</v>
      </c>
      <c r="I94" s="33">
        <f t="shared" si="102"/>
        <v>0</v>
      </c>
      <c r="J94" s="34">
        <f t="shared" si="102"/>
        <v>0</v>
      </c>
      <c r="K94" s="35">
        <f t="shared" si="102"/>
        <v>0</v>
      </c>
      <c r="L94" s="33">
        <f t="shared" si="102"/>
        <v>0</v>
      </c>
      <c r="M94" s="34">
        <f t="shared" si="102"/>
        <v>0</v>
      </c>
      <c r="N94" s="35">
        <f t="shared" si="102"/>
        <v>0</v>
      </c>
      <c r="O94" s="21"/>
    </row>
    <row r="95" spans="1:15" s="43" customFormat="1" ht="27" customHeight="1" x14ac:dyDescent="0.3">
      <c r="A95" s="4">
        <v>33010000</v>
      </c>
      <c r="B95" s="11" t="s">
        <v>97</v>
      </c>
      <c r="C95" s="40">
        <f t="shared" ref="C95:E95" si="103">C96+C97+C98</f>
        <v>0</v>
      </c>
      <c r="D95" s="64">
        <f t="shared" si="103"/>
        <v>0</v>
      </c>
      <c r="E95" s="65">
        <f t="shared" si="103"/>
        <v>0</v>
      </c>
      <c r="F95" s="40">
        <f t="shared" ref="F95:N95" si="104">F96+F97+F98</f>
        <v>0</v>
      </c>
      <c r="G95" s="64">
        <f t="shared" si="104"/>
        <v>0</v>
      </c>
      <c r="H95" s="65">
        <f t="shared" si="104"/>
        <v>0</v>
      </c>
      <c r="I95" s="40">
        <f t="shared" si="104"/>
        <v>0</v>
      </c>
      <c r="J95" s="64">
        <f t="shared" si="104"/>
        <v>0</v>
      </c>
      <c r="K95" s="65">
        <f t="shared" si="104"/>
        <v>0</v>
      </c>
      <c r="L95" s="40">
        <f t="shared" si="104"/>
        <v>0</v>
      </c>
      <c r="M95" s="64">
        <f t="shared" si="104"/>
        <v>0</v>
      </c>
      <c r="N95" s="65">
        <f t="shared" si="104"/>
        <v>0</v>
      </c>
      <c r="O95" s="21"/>
    </row>
    <row r="96" spans="1:15" s="39" customFormat="1" ht="108" customHeight="1" x14ac:dyDescent="0.3">
      <c r="A96" s="4">
        <v>33010100</v>
      </c>
      <c r="B96" s="5" t="s">
        <v>98</v>
      </c>
      <c r="C96" s="33">
        <f t="shared" ref="C96:C99" si="105">D96+E96</f>
        <v>0</v>
      </c>
      <c r="D96" s="55"/>
      <c r="E96" s="56"/>
      <c r="F96" s="33">
        <f t="shared" ref="F96:F99" si="106">G96+H96</f>
        <v>0</v>
      </c>
      <c r="G96" s="55"/>
      <c r="H96" s="56"/>
      <c r="I96" s="33">
        <f t="shared" ref="I96:I99" si="107">J96+K96</f>
        <v>0</v>
      </c>
      <c r="J96" s="55"/>
      <c r="K96" s="56"/>
      <c r="L96" s="33">
        <f t="shared" ref="L96:L99" si="108">M96+N96</f>
        <v>0</v>
      </c>
      <c r="M96" s="55"/>
      <c r="N96" s="56"/>
      <c r="O96" s="21"/>
    </row>
    <row r="97" spans="1:15" s="39" customFormat="1" ht="109.5" customHeight="1" x14ac:dyDescent="0.3">
      <c r="A97" s="4">
        <v>33010200</v>
      </c>
      <c r="B97" s="5" t="s">
        <v>99</v>
      </c>
      <c r="C97" s="33">
        <f t="shared" si="105"/>
        <v>0</v>
      </c>
      <c r="D97" s="55"/>
      <c r="E97" s="56"/>
      <c r="F97" s="33">
        <f t="shared" si="106"/>
        <v>0</v>
      </c>
      <c r="G97" s="55"/>
      <c r="H97" s="56"/>
      <c r="I97" s="33">
        <f t="shared" si="107"/>
        <v>0</v>
      </c>
      <c r="J97" s="55"/>
      <c r="K97" s="56"/>
      <c r="L97" s="33">
        <f t="shared" si="108"/>
        <v>0</v>
      </c>
      <c r="M97" s="55"/>
      <c r="N97" s="56"/>
      <c r="O97" s="21"/>
    </row>
    <row r="98" spans="1:15" s="39" customFormat="1" ht="90.4" customHeight="1" x14ac:dyDescent="0.3">
      <c r="A98" s="4">
        <v>33010400</v>
      </c>
      <c r="B98" s="5" t="s">
        <v>100</v>
      </c>
      <c r="C98" s="33">
        <f t="shared" si="105"/>
        <v>0</v>
      </c>
      <c r="D98" s="55"/>
      <c r="E98" s="56"/>
      <c r="F98" s="33">
        <f t="shared" si="106"/>
        <v>0</v>
      </c>
      <c r="G98" s="55"/>
      <c r="H98" s="56"/>
      <c r="I98" s="33">
        <f t="shared" si="107"/>
        <v>0</v>
      </c>
      <c r="J98" s="55"/>
      <c r="K98" s="56"/>
      <c r="L98" s="33">
        <f t="shared" si="108"/>
        <v>0</v>
      </c>
      <c r="M98" s="55"/>
      <c r="N98" s="56"/>
      <c r="O98" s="21"/>
    </row>
    <row r="99" spans="1:15" s="43" customFormat="1" ht="24" customHeight="1" x14ac:dyDescent="0.3">
      <c r="A99" s="4" t="s">
        <v>101</v>
      </c>
      <c r="B99" s="11" t="s">
        <v>102</v>
      </c>
      <c r="C99" s="40">
        <f t="shared" si="105"/>
        <v>0</v>
      </c>
      <c r="D99" s="37"/>
      <c r="E99" s="38"/>
      <c r="F99" s="40">
        <f t="shared" si="106"/>
        <v>0</v>
      </c>
      <c r="G99" s="37"/>
      <c r="H99" s="38"/>
      <c r="I99" s="33">
        <f t="shared" si="107"/>
        <v>0</v>
      </c>
      <c r="J99" s="37"/>
      <c r="K99" s="38"/>
      <c r="L99" s="33">
        <f t="shared" si="108"/>
        <v>0</v>
      </c>
      <c r="M99" s="37"/>
      <c r="N99" s="38"/>
      <c r="O99" s="22"/>
    </row>
    <row r="100" spans="1:15" s="32" customFormat="1" ht="26.25" x14ac:dyDescent="0.3">
      <c r="A100" s="8">
        <v>50000000</v>
      </c>
      <c r="B100" s="17" t="s">
        <v>103</v>
      </c>
      <c r="C100" s="33">
        <f t="shared" ref="C100:N100" si="109">C101</f>
        <v>0</v>
      </c>
      <c r="D100" s="47">
        <f t="shared" si="109"/>
        <v>0</v>
      </c>
      <c r="E100" s="48">
        <f t="shared" si="109"/>
        <v>0</v>
      </c>
      <c r="F100" s="33">
        <f t="shared" ref="F100:L100" si="110">F101</f>
        <v>0</v>
      </c>
      <c r="G100" s="47">
        <f t="shared" si="109"/>
        <v>0</v>
      </c>
      <c r="H100" s="48">
        <f t="shared" si="109"/>
        <v>0</v>
      </c>
      <c r="I100" s="33">
        <f t="shared" si="110"/>
        <v>0</v>
      </c>
      <c r="J100" s="47">
        <f t="shared" si="109"/>
        <v>0</v>
      </c>
      <c r="K100" s="48">
        <f t="shared" si="109"/>
        <v>0</v>
      </c>
      <c r="L100" s="33">
        <f t="shared" si="110"/>
        <v>0</v>
      </c>
      <c r="M100" s="47">
        <f t="shared" si="109"/>
        <v>0</v>
      </c>
      <c r="N100" s="48">
        <f t="shared" si="109"/>
        <v>0</v>
      </c>
      <c r="O100" s="22"/>
    </row>
    <row r="101" spans="1:15" s="39" customFormat="1" ht="104.25" customHeight="1" thickBot="1" x14ac:dyDescent="0.35">
      <c r="A101" s="4">
        <v>50110000</v>
      </c>
      <c r="B101" s="5" t="s">
        <v>104</v>
      </c>
      <c r="C101" s="66">
        <f t="shared" ref="C101" si="111">D101+E101</f>
        <v>0</v>
      </c>
      <c r="D101" s="55"/>
      <c r="E101" s="56"/>
      <c r="F101" s="66">
        <f t="shared" ref="F101" si="112">G101+H101</f>
        <v>0</v>
      </c>
      <c r="G101" s="55"/>
      <c r="H101" s="56"/>
      <c r="I101" s="66">
        <f t="shared" ref="I101" si="113">J101+K101</f>
        <v>0</v>
      </c>
      <c r="J101" s="55"/>
      <c r="K101" s="56"/>
      <c r="L101" s="66">
        <f t="shared" ref="L101" si="114">M101+N101</f>
        <v>0</v>
      </c>
      <c r="M101" s="55"/>
      <c r="N101" s="56"/>
      <c r="O101" s="22"/>
    </row>
    <row r="102" spans="1:15" s="70" customFormat="1" ht="40.700000000000003" customHeight="1" thickBot="1" x14ac:dyDescent="0.4">
      <c r="A102" s="90" t="s">
        <v>105</v>
      </c>
      <c r="B102" s="91"/>
      <c r="C102" s="67">
        <f t="shared" ref="C102:E102" si="115">C5+C41+C89+C100</f>
        <v>94061.814750000005</v>
      </c>
      <c r="D102" s="68">
        <f t="shared" si="115"/>
        <v>89213.637000000002</v>
      </c>
      <c r="E102" s="69">
        <f t="shared" si="115"/>
        <v>4848.1777499999998</v>
      </c>
      <c r="F102" s="67">
        <f t="shared" ref="F102:N102" si="116">F5+F41+F89+F100</f>
        <v>97380.746750000006</v>
      </c>
      <c r="G102" s="68">
        <f t="shared" si="116"/>
        <v>92504.273000000001</v>
      </c>
      <c r="H102" s="69">
        <f t="shared" si="116"/>
        <v>4876.4737500000001</v>
      </c>
      <c r="I102" s="67">
        <f t="shared" si="116"/>
        <v>100927.04674999999</v>
      </c>
      <c r="J102" s="68">
        <f t="shared" si="116"/>
        <v>95980.572999999989</v>
      </c>
      <c r="K102" s="69">
        <f t="shared" si="116"/>
        <v>4946.4737500000001</v>
      </c>
      <c r="L102" s="67">
        <f t="shared" si="116"/>
        <v>104781.34675</v>
      </c>
      <c r="M102" s="68">
        <f t="shared" si="116"/>
        <v>99704.872999999992</v>
      </c>
      <c r="N102" s="69">
        <f t="shared" si="116"/>
        <v>5076.4737500000001</v>
      </c>
      <c r="O102" s="22"/>
    </row>
    <row r="109" spans="1:15" ht="22.5" x14ac:dyDescent="0.3">
      <c r="C109" s="85" t="s">
        <v>114</v>
      </c>
      <c r="D109" s="85"/>
      <c r="E109" s="86"/>
      <c r="F109" s="86"/>
      <c r="G109" s="86" t="s">
        <v>115</v>
      </c>
      <c r="H109" s="86"/>
      <c r="I109" s="86"/>
      <c r="J109" s="86"/>
    </row>
    <row r="110" spans="1:15" x14ac:dyDescent="0.2">
      <c r="C110" s="86"/>
      <c r="D110" s="86"/>
      <c r="E110" s="86"/>
      <c r="F110" s="86"/>
      <c r="G110" s="86"/>
      <c r="H110" s="86"/>
      <c r="I110" s="86"/>
      <c r="J110" s="86"/>
    </row>
  </sheetData>
  <mergeCells count="8">
    <mergeCell ref="C3:E3"/>
    <mergeCell ref="A102:B102"/>
    <mergeCell ref="A1:N1"/>
    <mergeCell ref="A3:A4"/>
    <mergeCell ref="B3:B4"/>
    <mergeCell ref="F3:H3"/>
    <mergeCell ref="I3:K3"/>
    <mergeCell ref="L3:N3"/>
  </mergeCells>
  <conditionalFormatting sqref="I35:I51 F5:F17 F19:F24 F27:F51 F53:F67 I53:I55 L53:L55 L35:L51">
    <cfRule type="cellIs" dxfId="71" priority="117" operator="equal">
      <formula>0</formula>
    </cfRule>
  </conditionalFormatting>
  <conditionalFormatting sqref="F68:F82 F85:F102">
    <cfRule type="cellIs" dxfId="70" priority="116" operator="equal">
      <formula>0</formula>
    </cfRule>
  </conditionalFormatting>
  <conditionalFormatting sqref="I92:I98 I100:I102 I5:I10 I85:I90 I56:I82 I12:I14 I16:I17 I19:I23 I27:I34">
    <cfRule type="cellIs" dxfId="69" priority="115" operator="equal">
      <formula>0</formula>
    </cfRule>
  </conditionalFormatting>
  <conditionalFormatting sqref="L92:L98 L100:L102 L5:L10 L85:L90 L56:L82 L12:L14 L16:L17 L19:L23 L27:L34">
    <cfRule type="cellIs" dxfId="68" priority="114" operator="equal">
      <formula>0</formula>
    </cfRule>
  </conditionalFormatting>
  <conditionalFormatting sqref="I91">
    <cfRule type="cellIs" dxfId="67" priority="104" operator="equal">
      <formula>0</formula>
    </cfRule>
  </conditionalFormatting>
  <conditionalFormatting sqref="L91">
    <cfRule type="cellIs" dxfId="66" priority="103" operator="equal">
      <formula>0</formula>
    </cfRule>
  </conditionalFormatting>
  <conditionalFormatting sqref="I99">
    <cfRule type="cellIs" dxfId="65" priority="101" operator="equal">
      <formula>0</formula>
    </cfRule>
  </conditionalFormatting>
  <conditionalFormatting sqref="L99">
    <cfRule type="cellIs" dxfId="64" priority="100" operator="equal">
      <formula>0</formula>
    </cfRule>
  </conditionalFormatting>
  <conditionalFormatting sqref="I11">
    <cfRule type="cellIs" dxfId="63" priority="98" operator="equal">
      <formula>0</formula>
    </cfRule>
  </conditionalFormatting>
  <conditionalFormatting sqref="L11">
    <cfRule type="cellIs" dxfId="62" priority="97" operator="equal">
      <formula>0</formula>
    </cfRule>
  </conditionalFormatting>
  <conditionalFormatting sqref="F83:F84">
    <cfRule type="cellIs" dxfId="61" priority="94" operator="equal">
      <formula>0</formula>
    </cfRule>
  </conditionalFormatting>
  <conditionalFormatting sqref="I83:I84">
    <cfRule type="cellIs" dxfId="60" priority="93" operator="equal">
      <formula>0</formula>
    </cfRule>
  </conditionalFormatting>
  <conditionalFormatting sqref="L83:L84">
    <cfRule type="cellIs" dxfId="59" priority="92" operator="equal">
      <formula>0</formula>
    </cfRule>
  </conditionalFormatting>
  <conditionalFormatting sqref="I18">
    <cfRule type="cellIs" dxfId="58" priority="83" operator="equal">
      <formula>0</formula>
    </cfRule>
  </conditionalFormatting>
  <conditionalFormatting sqref="F18">
    <cfRule type="cellIs" dxfId="57" priority="84" operator="equal">
      <formula>0</formula>
    </cfRule>
  </conditionalFormatting>
  <conditionalFormatting sqref="L18">
    <cfRule type="cellIs" dxfId="56" priority="82" operator="equal">
      <formula>0</formula>
    </cfRule>
  </conditionalFormatting>
  <conditionalFormatting sqref="I15">
    <cfRule type="cellIs" dxfId="55" priority="79" operator="equal">
      <formula>0</formula>
    </cfRule>
  </conditionalFormatting>
  <conditionalFormatting sqref="L15">
    <cfRule type="cellIs" dxfId="54" priority="78" operator="equal">
      <formula>0</formula>
    </cfRule>
  </conditionalFormatting>
  <conditionalFormatting sqref="I24">
    <cfRule type="cellIs" dxfId="53" priority="58" operator="equal">
      <formula>0</formula>
    </cfRule>
  </conditionalFormatting>
  <conditionalFormatting sqref="L24">
    <cfRule type="cellIs" dxfId="52" priority="57" operator="equal">
      <formula>0</formula>
    </cfRule>
  </conditionalFormatting>
  <conditionalFormatting sqref="C5:E10 C11 C12:E17 C27:E51 C19:E24 C53:E67">
    <cfRule type="cellIs" dxfId="51" priority="56" operator="equal">
      <formula>0</formula>
    </cfRule>
  </conditionalFormatting>
  <conditionalFormatting sqref="C92:E98 C91 C68:E82 C100:E102 C99 C85:E90">
    <cfRule type="cellIs" dxfId="50" priority="55" operator="equal">
      <formula>0</formula>
    </cfRule>
  </conditionalFormatting>
  <conditionalFormatting sqref="D91:E91">
    <cfRule type="cellIs" dxfId="49" priority="54" operator="equal">
      <formula>0</formula>
    </cfRule>
  </conditionalFormatting>
  <conditionalFormatting sqref="D99:E99">
    <cfRule type="cellIs" dxfId="48" priority="53" operator="equal">
      <formula>0</formula>
    </cfRule>
  </conditionalFormatting>
  <conditionalFormatting sqref="D11:E11">
    <cfRule type="cellIs" dxfId="47" priority="52" operator="equal">
      <formula>0</formula>
    </cfRule>
  </conditionalFormatting>
  <conditionalFormatting sqref="C83:C84">
    <cfRule type="cellIs" dxfId="46" priority="51" operator="equal">
      <formula>0</formula>
    </cfRule>
  </conditionalFormatting>
  <conditionalFormatting sqref="D83:E83 E84">
    <cfRule type="cellIs" dxfId="45" priority="50" operator="equal">
      <formula>0</formula>
    </cfRule>
  </conditionalFormatting>
  <conditionalFormatting sqref="C18:E18">
    <cfRule type="cellIs" dxfId="44" priority="49" operator="equal">
      <formula>0</formula>
    </cfRule>
  </conditionalFormatting>
  <conditionalFormatting sqref="D84">
    <cfRule type="cellIs" dxfId="43" priority="48" operator="equal">
      <formula>0</formula>
    </cfRule>
  </conditionalFormatting>
  <conditionalFormatting sqref="F26">
    <cfRule type="cellIs" dxfId="42" priority="47" operator="equal">
      <formula>0</formula>
    </cfRule>
  </conditionalFormatting>
  <conditionalFormatting sqref="I26">
    <cfRule type="cellIs" dxfId="41" priority="46" operator="equal">
      <formula>0</formula>
    </cfRule>
  </conditionalFormatting>
  <conditionalFormatting sqref="L26">
    <cfRule type="cellIs" dxfId="40" priority="45" operator="equal">
      <formula>0</formula>
    </cfRule>
  </conditionalFormatting>
  <conditionalFormatting sqref="C26:E26">
    <cfRule type="cellIs" dxfId="39" priority="42" operator="equal">
      <formula>0</formula>
    </cfRule>
  </conditionalFormatting>
  <conditionalFormatting sqref="F25">
    <cfRule type="cellIs" dxfId="38" priority="41" operator="equal">
      <formula>0</formula>
    </cfRule>
  </conditionalFormatting>
  <conditionalFormatting sqref="I25">
    <cfRule type="cellIs" dxfId="37" priority="40" operator="equal">
      <formula>0</formula>
    </cfRule>
  </conditionalFormatting>
  <conditionalFormatting sqref="L25">
    <cfRule type="cellIs" dxfId="36" priority="39" operator="equal">
      <formula>0</formula>
    </cfRule>
  </conditionalFormatting>
  <conditionalFormatting sqref="C25:E25">
    <cfRule type="cellIs" dxfId="35" priority="36" operator="equal">
      <formula>0</formula>
    </cfRule>
  </conditionalFormatting>
  <conditionalFormatting sqref="F52 I52 L52">
    <cfRule type="cellIs" dxfId="34" priority="35" operator="equal">
      <formula>0</formula>
    </cfRule>
  </conditionalFormatting>
  <conditionalFormatting sqref="C52:E52">
    <cfRule type="cellIs" dxfId="33" priority="34" operator="equal">
      <formula>0</formula>
    </cfRule>
  </conditionalFormatting>
  <conditionalFormatting sqref="G5:H10 G12:H17 G27:H51 G19:H24 G53:H67">
    <cfRule type="cellIs" dxfId="32" priority="33" operator="equal">
      <formula>0</formula>
    </cfRule>
  </conditionalFormatting>
  <conditionalFormatting sqref="G92:H98 G68:H82 G100:H102 G85:H90">
    <cfRule type="cellIs" dxfId="31" priority="32" operator="equal">
      <formula>0</formula>
    </cfRule>
  </conditionalFormatting>
  <conditionalFormatting sqref="G91:H91">
    <cfRule type="cellIs" dxfId="30" priority="31" operator="equal">
      <formula>0</formula>
    </cfRule>
  </conditionalFormatting>
  <conditionalFormatting sqref="G99:H99">
    <cfRule type="cellIs" dxfId="29" priority="30" operator="equal">
      <formula>0</formula>
    </cfRule>
  </conditionalFormatting>
  <conditionalFormatting sqref="G11:H11">
    <cfRule type="cellIs" dxfId="28" priority="29" operator="equal">
      <formula>0</formula>
    </cfRule>
  </conditionalFormatting>
  <conditionalFormatting sqref="G83:H83 H84">
    <cfRule type="cellIs" dxfId="27" priority="28" operator="equal">
      <formula>0</formula>
    </cfRule>
  </conditionalFormatting>
  <conditionalFormatting sqref="G18:H18">
    <cfRule type="cellIs" dxfId="26" priority="27" operator="equal">
      <formula>0</formula>
    </cfRule>
  </conditionalFormatting>
  <conditionalFormatting sqref="G84">
    <cfRule type="cellIs" dxfId="25" priority="26" operator="equal">
      <formula>0</formula>
    </cfRule>
  </conditionalFormatting>
  <conditionalFormatting sqref="G26:H26">
    <cfRule type="cellIs" dxfId="24" priority="25" operator="equal">
      <formula>0</formula>
    </cfRule>
  </conditionalFormatting>
  <conditionalFormatting sqref="G25:H25">
    <cfRule type="cellIs" dxfId="23" priority="24" operator="equal">
      <formula>0</formula>
    </cfRule>
  </conditionalFormatting>
  <conditionalFormatting sqref="G52:H52">
    <cfRule type="cellIs" dxfId="22" priority="23" operator="equal">
      <formula>0</formula>
    </cfRule>
  </conditionalFormatting>
  <conditionalFormatting sqref="J5:K10 J12:K17 J27:K51 J19:K24 J53:K67">
    <cfRule type="cellIs" dxfId="21" priority="22" operator="equal">
      <formula>0</formula>
    </cfRule>
  </conditionalFormatting>
  <conditionalFormatting sqref="J92:K98 J68:K82 J100:K102 J85:K90">
    <cfRule type="cellIs" dxfId="20" priority="21" operator="equal">
      <formula>0</formula>
    </cfRule>
  </conditionalFormatting>
  <conditionalFormatting sqref="J91:K91">
    <cfRule type="cellIs" dxfId="19" priority="20" operator="equal">
      <formula>0</formula>
    </cfRule>
  </conditionalFormatting>
  <conditionalFormatting sqref="J99:K99">
    <cfRule type="cellIs" dxfId="18" priority="19" operator="equal">
      <formula>0</formula>
    </cfRule>
  </conditionalFormatting>
  <conditionalFormatting sqref="J11:K11">
    <cfRule type="cellIs" dxfId="17" priority="18" operator="equal">
      <formula>0</formula>
    </cfRule>
  </conditionalFormatting>
  <conditionalFormatting sqref="J83:K83 K84">
    <cfRule type="cellIs" dxfId="16" priority="17" operator="equal">
      <formula>0</formula>
    </cfRule>
  </conditionalFormatting>
  <conditionalFormatting sqref="J18:K18">
    <cfRule type="cellIs" dxfId="15" priority="16" operator="equal">
      <formula>0</formula>
    </cfRule>
  </conditionalFormatting>
  <conditionalFormatting sqref="J84">
    <cfRule type="cellIs" dxfId="14" priority="15" operator="equal">
      <formula>0</formula>
    </cfRule>
  </conditionalFormatting>
  <conditionalFormatting sqref="J26:K26">
    <cfRule type="cellIs" dxfId="13" priority="14" operator="equal">
      <formula>0</formula>
    </cfRule>
  </conditionalFormatting>
  <conditionalFormatting sqref="J25:K25">
    <cfRule type="cellIs" dxfId="12" priority="13" operator="equal">
      <formula>0</formula>
    </cfRule>
  </conditionalFormatting>
  <conditionalFormatting sqref="J52:K52">
    <cfRule type="cellIs" dxfId="11" priority="12" operator="equal">
      <formula>0</formula>
    </cfRule>
  </conditionalFormatting>
  <conditionalFormatting sqref="M5:N10 M12:N17 M27:N51 M19:N24 M53:N67">
    <cfRule type="cellIs" dxfId="10" priority="11" operator="equal">
      <formula>0</formula>
    </cfRule>
  </conditionalFormatting>
  <conditionalFormatting sqref="M92:N98 M68:N82 M100:N102 M85:N90">
    <cfRule type="cellIs" dxfId="9" priority="10" operator="equal">
      <formula>0</formula>
    </cfRule>
  </conditionalFormatting>
  <conditionalFormatting sqref="M91:N91">
    <cfRule type="cellIs" dxfId="8" priority="9" operator="equal">
      <formula>0</formula>
    </cfRule>
  </conditionalFormatting>
  <conditionalFormatting sqref="M99:N99">
    <cfRule type="cellIs" dxfId="7" priority="8" operator="equal">
      <formula>0</formula>
    </cfRule>
  </conditionalFormatting>
  <conditionalFormatting sqref="M11:N11">
    <cfRule type="cellIs" dxfId="6" priority="7" operator="equal">
      <formula>0</formula>
    </cfRule>
  </conditionalFormatting>
  <conditionalFormatting sqref="M83:N83 N84">
    <cfRule type="cellIs" dxfId="5" priority="6" operator="equal">
      <formula>0</formula>
    </cfRule>
  </conditionalFormatting>
  <conditionalFormatting sqref="M18:N18">
    <cfRule type="cellIs" dxfId="4" priority="5" operator="equal">
      <formula>0</formula>
    </cfRule>
  </conditionalFormatting>
  <conditionalFormatting sqref="M84">
    <cfRule type="cellIs" dxfId="3" priority="4" operator="equal">
      <formula>0</formula>
    </cfRule>
  </conditionalFormatting>
  <conditionalFormatting sqref="M26:N26">
    <cfRule type="cellIs" dxfId="2" priority="3" operator="equal">
      <formula>0</formula>
    </cfRule>
  </conditionalFormatting>
  <conditionalFormatting sqref="M25:N25">
    <cfRule type="cellIs" dxfId="1" priority="2" operator="equal">
      <formula>0</formula>
    </cfRule>
  </conditionalFormatting>
  <conditionalFormatting sqref="M52:N52">
    <cfRule type="cellIs" dxfId="0" priority="1" operator="equal">
      <formula>0</formula>
    </cfRule>
  </conditionalFormatting>
  <printOptions horizontalCentered="1"/>
  <pageMargins left="0.19685039370078741" right="0" top="0.27559055118110237" bottom="0" header="0" footer="0"/>
  <pageSetup paperSize="9" scale="35" fitToHeight="1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додаток_2020-2022</vt:lpstr>
      <vt:lpstr>'додаток_2020-2022'!Заголовки_для_печати</vt:lpstr>
      <vt:lpstr>'додаток_2020-2022'!Область_печати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Сідорова Валентина Вікторівна</dc:creator>
  <cp:lastModifiedBy>Admin</cp:lastModifiedBy>
  <cp:lastPrinted>2019-02-08T15:35:37Z</cp:lastPrinted>
  <dcterms:created xsi:type="dcterms:W3CDTF">2019-01-25T08:11:06Z</dcterms:created>
  <dcterms:modified xsi:type="dcterms:W3CDTF">2019-03-26T12:45:57Z</dcterms:modified>
</cp:coreProperties>
</file>